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'доходы'!$B$1:$L$103</definedName>
  </definedNames>
  <calcPr fullCalcOnLoad="1"/>
</workbook>
</file>

<file path=xl/sharedStrings.xml><?xml version="1.0" encoding="utf-8"?>
<sst xmlns="http://schemas.openxmlformats.org/spreadsheetml/2006/main" count="245" uniqueCount="183">
  <si>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</si>
  <si>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</si>
  <si>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</si>
  <si>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</si>
  <si>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</si>
  <si>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</si>
  <si>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</si>
  <si>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</si>
  <si>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</si>
  <si>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</si>
  <si>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</si>
  <si>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</si>
  <si>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</si>
  <si>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налог ,взимаемый в связи с применением упрощенной системой налогооблажения</t>
  </si>
  <si>
    <t>1 05 01020 01 0000 110</t>
  </si>
  <si>
    <t>Единый налог ,взимаемый с налогоплательщиков , выбравших в качестве объекта налогооблажения доходы , уменьшенные на величину расходов</t>
  </si>
  <si>
    <t xml:space="preserve">1 05 02000 02 0000 110 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</si>
  <si>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</si>
  <si>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</si>
  <si>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</si>
  <si>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</si>
  <si>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</si>
  <si>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</si>
  <si>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</si>
  <si>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</si>
  <si>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</si>
  <si>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</si>
  <si>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</si>
  <si>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</si>
  <si>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</si>
  <si>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</si>
  <si>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</si>
  <si>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</si>
  <si>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</si>
  <si>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</si>
  <si>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</si>
  <si>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</si>
  <si>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</si>
  <si>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</si>
  <si>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</si>
  <si>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</si>
  <si>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</si>
  <si>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</si>
  <si>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</si>
  <si>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</si>
  <si>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</si>
  <si>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</si>
  <si>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</si>
  <si>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</si>
  <si>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</si>
  <si>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</si>
  <si>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</si>
  <si>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</si>
  <si>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</si>
  <si>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</si>
  <si>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</si>
  <si>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</si>
  <si>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</si>
  <si>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</si>
  <si>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</si>
  <si>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</si>
  <si>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</si>
  <si>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</si>
  <si>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</si>
  <si>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</si>
  <si>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</si>
  <si>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</si>
  <si>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</si>
  <si>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</si>
  <si>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</si>
  <si>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</si>
  <si>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</si>
  <si>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</si>
  <si>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</si>
  <si>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</si>
  <si>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</si>
  <si>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</si>
  <si>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</si>
  <si>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</si>
  <si>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</si>
  <si>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</si>
  <si>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</si>
  <si>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</si>
  <si>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</si>
  <si>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</si>
  <si>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</si>
  <si>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</si>
  <si>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</si>
  <si>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</si>
  <si>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</si>
  <si>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</si>
  <si>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</si>
  <si>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к решению Мирнинского поселкового</t>
  </si>
  <si>
    <t>Приложение № 1</t>
  </si>
  <si>
    <t>№ 40 от 22.12.2008г.</t>
  </si>
  <si>
    <t>109 04050 10 0000 110</t>
  </si>
  <si>
    <t>Земельный налог (по обязательствам,возникшим до 1 января 2006 года), мобилизуемый на территориях поселений</t>
  </si>
  <si>
    <t>109 04000 10 0000 110</t>
  </si>
  <si>
    <t>113 03050 10 0000 130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</si>
  <si>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</si>
  <si>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113 03050 00 0000 130</t>
  </si>
  <si>
    <t>113 00000 00 0000 000</t>
  </si>
  <si>
    <t xml:space="preserve">Прочие доходы от оказания платных услуг </t>
  </si>
  <si>
    <t>207 05000 10 0000 180</t>
  </si>
  <si>
    <t>Прочие безвозмездные поступления в бюджеты поселений</t>
  </si>
  <si>
    <t>207 05000 00 0000 180</t>
  </si>
  <si>
    <t>207 00000 00 0000 000</t>
  </si>
  <si>
    <t>202 02089 10 0001 151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</si>
  <si>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</si>
  <si>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202 02089 00 0001 151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</si>
  <si>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</si>
  <si>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</si>
  <si>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</si>
  <si>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202 02088 00 0001 151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</si>
  <si>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</si>
  <si>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Исполнено</t>
  </si>
  <si>
    <t>% исполнения</t>
  </si>
  <si>
    <t xml:space="preserve"> </t>
  </si>
  <si>
    <t>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</si>
  <si>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Фонд содействия реформированию жилищно-коммунального хозяйства 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</si>
  <si>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</si>
  <si>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  за счет средств,поступивших от государственной корпорации Фонд содействия реформированию жилищно-коммунального хозяйства </t>
  </si>
  <si>
    <t xml:space="preserve">2 02 02089 00 0000 151 </t>
  </si>
  <si>
    <t>2 02 02089 10 0001 151</t>
  </si>
  <si>
    <t>Субсидии бюджетам поселений  на обеспечение мероприятий по капитальному ремонту многоквартирных домов за счет средств бюджетов</t>
  </si>
  <si>
    <t>Доходы от реализации иного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</si>
  <si>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114  02033 10 0000 440</t>
  </si>
  <si>
    <t>114  02033 00 0000 440</t>
  </si>
  <si>
    <t>114  02000 00 0000 440</t>
  </si>
  <si>
    <t>Доходы от реализации иного имущества,находящегося в муниципальной собственности 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</si>
  <si>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117 00000 00 0000 000</t>
  </si>
  <si>
    <t>ПРОЧИЕ  НЕНАЛОГОВЫЕ  ДОХОДЫ</t>
  </si>
  <si>
    <t>117 05020 10 0000 180</t>
  </si>
  <si>
    <t>Прочие неналоговые доходы бюджетов поселения</t>
  </si>
  <si>
    <t>рублей</t>
  </si>
  <si>
    <t>НАЛОГОВЫЕ И НЕНАЛОГОВЫЕ ДОХОДЫ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</si>
  <si>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</si>
  <si>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</si>
  <si>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113 01995 10 0000 130</t>
  </si>
  <si>
    <t>114 02053 10 0000 410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</si>
  <si>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</si>
  <si>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</si>
  <si>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</si>
  <si>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114 02000 00 0000 410</t>
  </si>
  <si>
    <t>Прочие доходы от оказания платных услуг (работ) получателями средств  бюджетов поселений</t>
  </si>
  <si>
    <t xml:space="preserve">Прочие доходы от оказания платных услуг (работ) получателями средств  </t>
  </si>
  <si>
    <t>1 11 05013 10 0000 120</t>
  </si>
  <si>
    <t>1 11 05013 00 0000 120</t>
  </si>
  <si>
    <t>113 01995 00 0000 130</t>
  </si>
  <si>
    <t>Приложение № 1 к решению Мирнинского сельского</t>
  </si>
  <si>
    <t>114 06013 10 0000 430</t>
  </si>
  <si>
    <t>1 01 02030 01 0000 110</t>
  </si>
  <si>
    <t xml:space="preserve">          Налог на доходы физических лицс доходов,полученных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</si>
  <si>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</si>
  <si>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(работы.услуги),реализуемые на территории РФ</t>
  </si>
  <si>
    <t>1 03 02000 01 0000 110</t>
  </si>
  <si>
    <t>Акцизы по подакцизным товарам(продукции),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</si>
  <si>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</si>
  <si>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</si>
  <si>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</si>
  <si>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карбюраторных(инженерных)двигателей,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</si>
  <si>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</si>
  <si>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</si>
  <si>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</si>
  <si>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</si>
  <si>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114 01050 10 0000 410</t>
  </si>
  <si>
    <t>Доходы от продажи квартир, находящихся в собственности поселений</t>
  </si>
  <si>
    <t>Доходы от продажи квартир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</si>
  <si>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</si>
  <si>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</si>
  <si>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</si>
  <si>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</si>
  <si>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</si>
  <si>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</si>
  <si>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сельских поселений, а также средства от продажи права на заключение договоров аренды указанных земельных 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</si>
  <si>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</si>
  <si>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</si>
  <si>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</si>
  <si>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</si>
  <si>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Исполнение бюджета  Мирнинского  сельского  поселения  за 1 квартал 2016 года по доходам</t>
  </si>
  <si>
    <t>" Об исполнении бюджета поселения за  1 квартал 2016 год"</t>
  </si>
  <si>
    <t>Утверждено на 2016 год</t>
  </si>
  <si>
    <r>
      <t xml:space="preserve">Совета народных депутатов </t>
    </r>
    <r>
      <rPr>
        <b/>
        <sz val="9"/>
        <rFont val="Arial Cyr"/>
        <family val="0"/>
      </rPr>
      <t xml:space="preserve">от  21.04.2016 г. №76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</si>
</sst>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2"/>
      <color indexed="12"/>
      <name val="Arial Cyr"/>
      <family val="0"/>
    </font>
    <font>
      <sz val="9"/>
      <name val="Arial Cyr"/>
      <family val="0"/>
    </font>
    <font>
      <i/>
      <sz val="12"/>
      <color indexed="12"/>
      <name val="Arial Cyr"/>
      <family val="0"/>
    </font>
    <font>
      <sz val="9"/>
      <color indexed="12"/>
      <name val="Times New Roman"/>
      <family val="1"/>
    </font>
    <font>
      <b/>
      <sz val="12"/>
      <color indexed="12"/>
      <name val="Arial Cyr"/>
      <family val="0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9" fillId="2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7" fillId="0" borderId="7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0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19" fillId="2" borderId="7" xfId="0" applyNumberFormat="1" applyFont="1" applyFill="1" applyBorder="1" applyAlignment="1">
      <alignment vertical="center" shrinkToFit="1"/>
    </xf>
    <xf numFmtId="3" fontId="20" fillId="3" borderId="7" xfId="0" applyNumberFormat="1" applyFont="1" applyFill="1" applyBorder="1" applyAlignment="1">
      <alignment vertical="center" shrinkToFit="1"/>
    </xf>
    <xf numFmtId="3" fontId="20" fillId="0" borderId="7" xfId="0" applyNumberFormat="1" applyFont="1" applyBorder="1" applyAlignment="1">
      <alignment vertical="center" shrinkToFit="1"/>
    </xf>
    <xf numFmtId="3" fontId="21" fillId="0" borderId="7" xfId="0" applyNumberFormat="1" applyFont="1" applyBorder="1" applyAlignment="1">
      <alignment vertical="center" shrinkToFit="1"/>
    </xf>
    <xf numFmtId="3" fontId="22" fillId="0" borderId="7" xfId="0" applyNumberFormat="1" applyFont="1" applyBorder="1" applyAlignment="1">
      <alignment vertical="center" shrinkToFit="1"/>
    </xf>
    <xf numFmtId="3" fontId="20" fillId="0" borderId="7" xfId="0" applyNumberFormat="1" applyFont="1" applyFill="1" applyBorder="1" applyAlignment="1">
      <alignment vertical="center" shrinkToFit="1"/>
    </xf>
    <xf numFmtId="3" fontId="27" fillId="0" borderId="7" xfId="0" applyNumberFormat="1" applyFont="1" applyBorder="1" applyAlignment="1">
      <alignment vertical="center" shrinkToFit="1"/>
    </xf>
    <xf numFmtId="3" fontId="24" fillId="0" borderId="7" xfId="0" applyNumberFormat="1" applyFont="1" applyBorder="1" applyAlignment="1">
      <alignment vertical="center" shrinkToFit="1"/>
    </xf>
    <xf numFmtId="3" fontId="21" fillId="0" borderId="7" xfId="0" applyNumberFormat="1" applyFont="1" applyFill="1" applyBorder="1" applyAlignment="1">
      <alignment vertical="center" shrinkToFit="1"/>
    </xf>
    <xf numFmtId="3" fontId="19" fillId="3" borderId="7" xfId="0" applyNumberFormat="1" applyFont="1" applyFill="1" applyBorder="1" applyAlignment="1">
      <alignment vertical="center" shrinkToFit="1"/>
    </xf>
    <xf numFmtId="3" fontId="20" fillId="4" borderId="3" xfId="0" applyNumberFormat="1" applyFont="1" applyFill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1" fillId="4" borderId="3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7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20" fillId="3" borderId="7" xfId="0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 shrinkToFit="1"/>
    </xf>
    <xf numFmtId="0" fontId="20" fillId="6" borderId="7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20" fillId="4" borderId="11" xfId="0" applyNumberFormat="1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49" fontId="20" fillId="4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0" fillId="6" borderId="3" xfId="0" applyNumberFormat="1" applyFont="1" applyFill="1" applyBorder="1" applyAlignment="1">
      <alignment vertical="center" wrapText="1"/>
    </xf>
    <xf numFmtId="3" fontId="20" fillId="3" borderId="3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vertical="center" wrapText="1"/>
    </xf>
    <xf numFmtId="3" fontId="19" fillId="6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1" fillId="6" borderId="3" xfId="0" applyNumberFormat="1" applyFont="1" applyFill="1" applyBorder="1" applyAlignment="1">
      <alignment vertical="center" wrapText="1"/>
    </xf>
    <xf numFmtId="3" fontId="18" fillId="6" borderId="3" xfId="0" applyNumberFormat="1" applyFont="1" applyFill="1" applyBorder="1" applyAlignment="1">
      <alignment vertical="center" wrapText="1"/>
    </xf>
    <xf numFmtId="3" fontId="0" fillId="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4" borderId="12" xfId="0" applyNumberFormat="1" applyFont="1" applyFill="1" applyBorder="1" applyAlignment="1">
      <alignment vertical="center" wrapText="1"/>
    </xf>
    <xf numFmtId="0" fontId="12" fillId="6" borderId="3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3" fontId="20" fillId="6" borderId="7" xfId="0" applyNumberFormat="1" applyFont="1" applyFill="1" applyBorder="1" applyAlignment="1">
      <alignment vertical="center" shrinkToFit="1"/>
    </xf>
    <xf numFmtId="1" fontId="22" fillId="6" borderId="7" xfId="0" applyNumberFormat="1" applyFont="1" applyFill="1" applyBorder="1" applyAlignment="1">
      <alignment vertical="center"/>
    </xf>
    <xf numFmtId="0" fontId="12" fillId="6" borderId="7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3" fontId="22" fillId="6" borderId="3" xfId="0" applyNumberFormat="1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49" fontId="35" fillId="3" borderId="7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3" fontId="0" fillId="6" borderId="12" xfId="0" applyNumberFormat="1" applyFont="1" applyFill="1" applyBorder="1" applyAlignment="1">
      <alignment vertical="center"/>
    </xf>
    <xf numFmtId="1" fontId="24" fillId="6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1" fillId="0" borderId="3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vertical="center" wrapText="1"/>
    </xf>
    <xf numFmtId="3" fontId="18" fillId="6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6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20" fillId="6" borderId="1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vertical="center" wrapText="1"/>
    </xf>
    <xf numFmtId="1" fontId="21" fillId="0" borderId="2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shrinkToFit="1"/>
    </xf>
    <xf numFmtId="0" fontId="19" fillId="2" borderId="2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3" fontId="19" fillId="2" borderId="27" xfId="0" applyNumberFormat="1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/>
    </xf>
    <xf numFmtId="3" fontId="18" fillId="6" borderId="2" xfId="0" applyNumberFormat="1" applyFont="1" applyFill="1" applyBorder="1" applyAlignment="1">
      <alignment vertical="center" wrapText="1"/>
    </xf>
    <xf numFmtId="3" fontId="18" fillId="6" borderId="4" xfId="0" applyNumberFormat="1" applyFont="1" applyFill="1" applyBorder="1" applyAlignment="1">
      <alignment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 wrapText="1"/>
    </xf>
    <xf numFmtId="3" fontId="18" fillId="6" borderId="19" xfId="0" applyNumberFormat="1" applyFont="1" applyFill="1" applyBorder="1" applyAlignment="1">
      <alignment vertical="center" wrapText="1"/>
    </xf>
    <xf numFmtId="3" fontId="18" fillId="6" borderId="7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0" fillId="6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4" borderId="7" xfId="0" applyNumberFormat="1" applyFont="1" applyFill="1" applyBorder="1" applyAlignment="1">
      <alignment vertical="center" wrapText="1"/>
    </xf>
    <xf numFmtId="3" fontId="0" fillId="6" borderId="7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19" fillId="2" borderId="29" xfId="0" applyNumberFormat="1" applyFont="1" applyFill="1" applyBorder="1" applyAlignment="1">
      <alignment vertical="center" shrinkToFit="1"/>
    </xf>
    <xf numFmtId="3" fontId="19" fillId="3" borderId="17" xfId="0" applyNumberFormat="1" applyFont="1" applyFill="1" applyBorder="1" applyAlignment="1">
      <alignment vertical="center" shrinkToFit="1"/>
    </xf>
    <xf numFmtId="3" fontId="20" fillId="3" borderId="29" xfId="0" applyNumberFormat="1" applyFont="1" applyFill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0" fillId="0" borderId="29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1" fillId="0" borderId="29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22" fillId="0" borderId="29" xfId="0" applyNumberFormat="1" applyFont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20" fillId="0" borderId="29" xfId="0" applyNumberFormat="1" applyFont="1" applyFill="1" applyBorder="1" applyAlignment="1">
      <alignment vertical="center" shrinkToFit="1"/>
    </xf>
    <xf numFmtId="3" fontId="27" fillId="0" borderId="17" xfId="0" applyNumberFormat="1" applyFont="1" applyBorder="1" applyAlignment="1">
      <alignment vertical="center" shrinkToFit="1"/>
    </xf>
    <xf numFmtId="3" fontId="27" fillId="0" borderId="29" xfId="0" applyNumberFormat="1" applyFont="1" applyBorder="1" applyAlignment="1">
      <alignment vertical="center" shrinkToFit="1"/>
    </xf>
    <xf numFmtId="3" fontId="24" fillId="0" borderId="17" xfId="0" applyNumberFormat="1" applyFont="1" applyBorder="1" applyAlignment="1">
      <alignment vertical="center" shrinkToFit="1"/>
    </xf>
    <xf numFmtId="3" fontId="24" fillId="0" borderId="29" xfId="0" applyNumberFormat="1" applyFont="1" applyBorder="1" applyAlignment="1">
      <alignment vertical="center" shrinkToFit="1"/>
    </xf>
    <xf numFmtId="3" fontId="21" fillId="0" borderId="29" xfId="0" applyNumberFormat="1" applyFont="1" applyFill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wrapText="1"/>
    </xf>
    <xf numFmtId="3" fontId="20" fillId="0" borderId="17" xfId="0" applyNumberFormat="1" applyFont="1" applyBorder="1" applyAlignment="1">
      <alignment vertical="center" wrapText="1"/>
    </xf>
    <xf numFmtId="3" fontId="20" fillId="6" borderId="17" xfId="0" applyNumberFormat="1" applyFont="1" applyFill="1" applyBorder="1" applyAlignment="1">
      <alignment vertical="center" shrinkToFit="1"/>
    </xf>
    <xf numFmtId="3" fontId="20" fillId="6" borderId="29" xfId="0" applyNumberFormat="1" applyFont="1" applyFill="1" applyBorder="1" applyAlignment="1">
      <alignment vertical="center" shrinkToFit="1"/>
    </xf>
    <xf numFmtId="3" fontId="21" fillId="6" borderId="17" xfId="0" applyNumberFormat="1" applyFont="1" applyFill="1" applyBorder="1" applyAlignment="1">
      <alignment vertical="center" shrinkToFit="1"/>
    </xf>
    <xf numFmtId="3" fontId="22" fillId="6" borderId="17" xfId="0" applyNumberFormat="1" applyFont="1" applyFill="1" applyBorder="1" applyAlignment="1">
      <alignment vertical="center" shrinkToFit="1"/>
    </xf>
    <xf numFmtId="3" fontId="20" fillId="6" borderId="17" xfId="0" applyNumberFormat="1" applyFont="1" applyFill="1" applyBorder="1" applyAlignment="1">
      <alignment vertical="center" wrapText="1"/>
    </xf>
    <xf numFmtId="3" fontId="21" fillId="6" borderId="17" xfId="0" applyNumberFormat="1" applyFont="1" applyFill="1" applyBorder="1" applyAlignment="1">
      <alignment vertical="center" wrapText="1"/>
    </xf>
    <xf numFmtId="3" fontId="19" fillId="2" borderId="17" xfId="0" applyNumberFormat="1" applyFont="1" applyFill="1" applyBorder="1" applyAlignment="1">
      <alignment vertical="center" shrinkToFit="1"/>
    </xf>
    <xf numFmtId="3" fontId="19" fillId="3" borderId="29" xfId="0" applyNumberFormat="1" applyFont="1" applyFill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shrinkToFit="1"/>
    </xf>
    <xf numFmtId="3" fontId="20" fillId="4" borderId="30" xfId="0" applyNumberFormat="1" applyFont="1" applyFill="1" applyBorder="1" applyAlignment="1">
      <alignment vertical="center" shrinkToFit="1"/>
    </xf>
    <xf numFmtId="3" fontId="21" fillId="0" borderId="17" xfId="0" applyNumberFormat="1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 shrinkToFit="1"/>
    </xf>
    <xf numFmtId="3" fontId="22" fillId="0" borderId="30" xfId="0" applyNumberFormat="1" applyFont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wrapText="1"/>
    </xf>
    <xf numFmtId="3" fontId="21" fillId="4" borderId="17" xfId="0" applyNumberFormat="1" applyFont="1" applyFill="1" applyBorder="1" applyAlignment="1">
      <alignment vertical="center" shrinkToFit="1"/>
    </xf>
    <xf numFmtId="3" fontId="21" fillId="4" borderId="30" xfId="0" applyNumberFormat="1" applyFont="1" applyFill="1" applyBorder="1" applyAlignment="1">
      <alignment vertical="center" shrinkToFit="1"/>
    </xf>
    <xf numFmtId="3" fontId="20" fillId="4" borderId="31" xfId="0" applyNumberFormat="1" applyFont="1" applyFill="1" applyBorder="1" applyAlignment="1">
      <alignment vertical="center" shrinkToFit="1"/>
    </xf>
    <xf numFmtId="3" fontId="22" fillId="0" borderId="32" xfId="0" applyNumberFormat="1" applyFont="1" applyBorder="1" applyAlignment="1">
      <alignment vertical="center" shrinkToFit="1"/>
    </xf>
    <xf numFmtId="3" fontId="21" fillId="0" borderId="31" xfId="0" applyNumberFormat="1" applyFont="1" applyBorder="1" applyAlignment="1">
      <alignment vertical="center" shrinkToFit="1"/>
    </xf>
    <xf numFmtId="3" fontId="22" fillId="0" borderId="33" xfId="0" applyNumberFormat="1" applyFont="1" applyBorder="1" applyAlignment="1">
      <alignment vertical="center" shrinkToFit="1"/>
    </xf>
    <xf numFmtId="3" fontId="22" fillId="0" borderId="34" xfId="0" applyNumberFormat="1" applyFont="1" applyBorder="1" applyAlignment="1">
      <alignment vertical="center" shrinkToFit="1"/>
    </xf>
    <xf numFmtId="3" fontId="19" fillId="2" borderId="35" xfId="0" applyNumberFormat="1" applyFont="1" applyFill="1" applyBorder="1" applyAlignment="1">
      <alignment vertical="center" shrinkToFit="1"/>
    </xf>
    <xf numFmtId="3" fontId="19" fillId="2" borderId="36" xfId="0" applyNumberFormat="1" applyFont="1" applyFill="1" applyBorder="1" applyAlignment="1">
      <alignment vertical="center" shrinkToFit="1"/>
    </xf>
    <xf numFmtId="3" fontId="18" fillId="0" borderId="30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3" fontId="22" fillId="2" borderId="17" xfId="0" applyNumberFormat="1" applyFont="1" applyFill="1" applyBorder="1" applyAlignment="1">
      <alignment vertical="center" shrinkToFit="1"/>
    </xf>
    <xf numFmtId="3" fontId="22" fillId="2" borderId="7" xfId="0" applyNumberFormat="1" applyFont="1" applyFill="1" applyBorder="1" applyAlignment="1">
      <alignment vertical="center" shrinkToFit="1"/>
    </xf>
    <xf numFmtId="3" fontId="22" fillId="2" borderId="29" xfId="0" applyNumberFormat="1" applyFont="1" applyFill="1" applyBorder="1" applyAlignment="1">
      <alignment vertical="center" shrinkToFit="1"/>
    </xf>
    <xf numFmtId="3" fontId="0" fillId="2" borderId="12" xfId="0" applyNumberFormat="1" applyFont="1" applyFill="1" applyBorder="1" applyAlignment="1">
      <alignment vertical="center"/>
    </xf>
    <xf numFmtId="3" fontId="18" fillId="3" borderId="2" xfId="0" applyNumberFormat="1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3" fontId="26" fillId="3" borderId="7" xfId="0" applyNumberFormat="1" applyFont="1" applyFill="1" applyBorder="1" applyAlignment="1">
      <alignment vertical="center" shrinkToFit="1"/>
    </xf>
    <xf numFmtId="3" fontId="26" fillId="3" borderId="29" xfId="0" applyNumberFormat="1" applyFont="1" applyFill="1" applyBorder="1" applyAlignment="1">
      <alignment vertical="center" shrinkToFit="1"/>
    </xf>
    <xf numFmtId="3" fontId="3" fillId="3" borderId="7" xfId="0" applyNumberFormat="1" applyFont="1" applyFill="1" applyBorder="1" applyAlignment="1">
      <alignment vertical="center"/>
    </xf>
    <xf numFmtId="3" fontId="19" fillId="4" borderId="38" xfId="0" applyNumberFormat="1" applyFont="1" applyFill="1" applyBorder="1" applyAlignment="1">
      <alignment vertical="center" wrapText="1"/>
    </xf>
    <xf numFmtId="3" fontId="20" fillId="4" borderId="38" xfId="0" applyNumberFormat="1" applyFont="1" applyFill="1" applyBorder="1" applyAlignment="1">
      <alignment vertical="center" wrapText="1"/>
    </xf>
    <xf numFmtId="3" fontId="20" fillId="3" borderId="30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8" fillId="6" borderId="12" xfId="0" applyNumberFormat="1" applyFont="1" applyFill="1" applyBorder="1" applyAlignment="1">
      <alignment vertical="center" wrapText="1"/>
    </xf>
    <xf numFmtId="3" fontId="19" fillId="2" borderId="30" xfId="0" applyNumberFormat="1" applyFont="1" applyFill="1" applyBorder="1" applyAlignment="1">
      <alignment vertical="center" wrapText="1"/>
    </xf>
    <xf numFmtId="3" fontId="19" fillId="3" borderId="30" xfId="0" applyNumberFormat="1" applyFont="1" applyFill="1" applyBorder="1" applyAlignment="1">
      <alignment vertical="center" wrapText="1"/>
    </xf>
    <xf numFmtId="3" fontId="20" fillId="6" borderId="30" xfId="0" applyNumberFormat="1" applyFont="1" applyFill="1" applyBorder="1" applyAlignment="1">
      <alignment vertical="center" wrapText="1"/>
    </xf>
    <xf numFmtId="3" fontId="18" fillId="6" borderId="30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8" fillId="6" borderId="3" xfId="0" applyFont="1" applyFill="1" applyBorder="1" applyAlignment="1">
      <alignment vertical="center" wrapText="1"/>
    </xf>
    <xf numFmtId="49" fontId="18" fillId="0" borderId="17" xfId="0" applyNumberFormat="1" applyFont="1" applyBorder="1" applyAlignment="1">
      <alignment vertical="center"/>
    </xf>
    <xf numFmtId="0" fontId="38" fillId="6" borderId="7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vertical="center"/>
    </xf>
    <xf numFmtId="0" fontId="19" fillId="6" borderId="19" xfId="0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1" fontId="27" fillId="6" borderId="7" xfId="0" applyNumberFormat="1" applyFont="1" applyFill="1" applyBorder="1" applyAlignment="1">
      <alignment vertical="center"/>
    </xf>
    <xf numFmtId="0" fontId="35" fillId="6" borderId="3" xfId="0" applyFont="1" applyFill="1" applyBorder="1" applyAlignment="1">
      <alignment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20" fillId="6" borderId="2" xfId="0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3" fontId="34" fillId="0" borderId="4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18" fillId="0" borderId="42" xfId="20" applyFont="1" applyBorder="1" applyAlignment="1">
      <alignment horizontal="center" vertical="top"/>
    </xf>
    <xf numFmtId="43" fontId="18" fillId="0" borderId="40" xfId="20" applyFont="1" applyBorder="1" applyAlignment="1">
      <alignment horizontal="center" vertical="top"/>
    </xf>
    <xf numFmtId="43" fontId="18" fillId="0" borderId="43" xfId="20" applyFont="1" applyBorder="1" applyAlignment="1">
      <alignment horizontal="center" vertical="top"/>
    </xf>
    <xf numFmtId="43" fontId="18" fillId="0" borderId="10" xfId="20" applyFont="1" applyBorder="1" applyAlignment="1">
      <alignment horizontal="center" vertical="top"/>
    </xf>
    <xf numFmtId="3" fontId="18" fillId="0" borderId="42" xfId="0" applyNumberFormat="1" applyFont="1" applyBorder="1" applyAlignment="1">
      <alignment horizontal="center" vertical="center" wrapText="1" shrinkToFit="1"/>
    </xf>
    <xf numFmtId="3" fontId="18" fillId="0" borderId="44" xfId="0" applyNumberFormat="1" applyFont="1" applyBorder="1" applyAlignment="1">
      <alignment horizontal="center" vertical="center" wrapText="1" shrinkToFit="1"/>
    </xf>
    <xf numFmtId="3" fontId="18" fillId="0" borderId="45" xfId="0" applyNumberFormat="1" applyFont="1" applyBorder="1" applyAlignment="1">
      <alignment horizontal="center" vertical="center" wrapText="1" shrinkToFit="1"/>
    </xf>
    <xf numFmtId="3" fontId="18" fillId="0" borderId="43" xfId="0" applyNumberFormat="1" applyFont="1" applyBorder="1" applyAlignment="1">
      <alignment horizontal="center" vertical="center" wrapText="1" shrinkToFit="1"/>
    </xf>
    <xf numFmtId="3" fontId="18" fillId="0" borderId="1" xfId="0" applyNumberFormat="1" applyFont="1" applyBorder="1" applyAlignment="1">
      <alignment horizontal="center" vertical="center" wrapText="1" shrinkToFit="1"/>
    </xf>
    <xf numFmtId="3" fontId="18" fillId="0" borderId="32" xfId="0" applyNumberFormat="1" applyFont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2" fillId="6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shrinkToFit="1"/>
    </xf>
    <xf numFmtId="0" fontId="21" fillId="6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3" fontId="34" fillId="0" borderId="46" xfId="0" applyNumberFormat="1" applyFont="1" applyFill="1" applyBorder="1" applyAlignment="1">
      <alignment horizontal="center" vertical="center" wrapText="1"/>
    </xf>
    <xf numFmtId="3" fontId="34" fillId="0" borderId="37" xfId="0" applyNumberFormat="1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 vertical="center"/>
    </xf>
    <xf numFmtId="3" fontId="34" fillId="0" borderId="38" xfId="0" applyNumberFormat="1" applyFont="1" applyFill="1" applyBorder="1" applyAlignment="1">
      <alignment horizontal="right" vertical="center" wrapText="1"/>
    </xf>
    <xf numFmtId="3" fontId="34" fillId="0" borderId="37" xfId="0" applyNumberFormat="1" applyFont="1" applyFill="1" applyBorder="1" applyAlignment="1">
      <alignment horizontal="right" vertical="center" wrapText="1"/>
    </xf>
    <xf numFmtId="3" fontId="18" fillId="0" borderId="38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3" fontId="19" fillId="2" borderId="9" xfId="0" applyNumberFormat="1" applyFont="1" applyFill="1" applyBorder="1" applyAlignment="1">
      <alignment horizontal="right" vertical="center" wrapText="1"/>
    </xf>
    <xf numFmtId="3" fontId="19" fillId="2" borderId="11" xfId="0" applyNumberFormat="1" applyFont="1" applyFill="1" applyBorder="1" applyAlignment="1">
      <alignment horizontal="right" vertical="center" wrapText="1"/>
    </xf>
    <xf numFmtId="3" fontId="19" fillId="2" borderId="46" xfId="0" applyNumberFormat="1" applyFont="1" applyFill="1" applyBorder="1" applyAlignment="1">
      <alignment horizontal="right" vertical="center" wrapText="1"/>
    </xf>
    <xf numFmtId="3" fontId="19" fillId="2" borderId="47" xfId="0" applyNumberFormat="1" applyFont="1" applyFill="1" applyBorder="1" applyAlignment="1">
      <alignment horizontal="right" vertical="center" wrapText="1"/>
    </xf>
    <xf numFmtId="49" fontId="30" fillId="0" borderId="28" xfId="0" applyNumberFormat="1" applyFont="1" applyFill="1" applyBorder="1" applyAlignment="1">
      <alignment horizontal="right" shrinkToFit="1"/>
    </xf>
    <xf numFmtId="3" fontId="20" fillId="4" borderId="38" xfId="0" applyNumberFormat="1" applyFont="1" applyFill="1" applyBorder="1" applyAlignment="1">
      <alignment horizontal="right" vertical="center" wrapText="1"/>
    </xf>
    <xf numFmtId="3" fontId="20" fillId="4" borderId="39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M9368"/>
  <sheetViews>
    <sheetView tabSelected="1" view="pageBreakPreview" zoomScaleNormal="80" zoomScaleSheetLayoutView="100" workbookViewId="0" topLeftCell="B1">
      <selection activeCell="H15" sqref="H15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7.875" style="68" customWidth="1"/>
    <col min="5" max="5" width="13.00390625" style="68" customWidth="1"/>
    <col min="6" max="6" width="0.12890625" style="68" customWidth="1"/>
    <col min="7" max="7" width="8.875" style="68" hidden="1" customWidth="1"/>
    <col min="8" max="8" width="11.75390625" style="106" customWidth="1"/>
    <col min="9" max="10" width="13.00390625" style="106" hidden="1" customWidth="1"/>
    <col min="11" max="11" width="5.00390625" style="69" hidden="1" customWidth="1"/>
    <col min="12" max="12" width="7.25390625" style="69" customWidth="1"/>
    <col min="13" max="13" width="5.00390625" style="69" customWidth="1"/>
    <col min="14" max="16384" width="9.125" style="69" customWidth="1"/>
  </cols>
  <sheetData>
    <row r="1" spans="1:10" ht="15">
      <c r="A1" s="2"/>
      <c r="D1" s="340" t="s">
        <v>149</v>
      </c>
      <c r="E1" s="340"/>
      <c r="F1" s="340"/>
      <c r="G1" s="340"/>
      <c r="H1" s="340"/>
      <c r="I1" s="81"/>
      <c r="J1" s="1" t="s">
        <v>93</v>
      </c>
    </row>
    <row r="2" spans="4:10" ht="15">
      <c r="D2" s="340" t="s">
        <v>182</v>
      </c>
      <c r="E2" s="340"/>
      <c r="F2" s="340"/>
      <c r="G2" s="340"/>
      <c r="H2" s="340"/>
      <c r="I2" s="82"/>
      <c r="J2" s="1" t="s">
        <v>92</v>
      </c>
    </row>
    <row r="3" spans="4:10" ht="15">
      <c r="D3" s="341" t="s">
        <v>180</v>
      </c>
      <c r="E3" s="341"/>
      <c r="F3" s="341"/>
      <c r="G3" s="341"/>
      <c r="H3" s="341"/>
      <c r="I3" s="83"/>
      <c r="J3" s="1" t="s">
        <v>1</v>
      </c>
    </row>
    <row r="4" spans="4:10" ht="15">
      <c r="D4" s="342" t="s">
        <v>117</v>
      </c>
      <c r="E4" s="342"/>
      <c r="F4" s="342"/>
      <c r="G4" s="342"/>
      <c r="H4" s="342"/>
      <c r="I4" s="83"/>
      <c r="J4" s="1"/>
    </row>
    <row r="5" spans="4:10" ht="15" hidden="1">
      <c r="D5" s="342" t="s">
        <v>117</v>
      </c>
      <c r="E5" s="342"/>
      <c r="F5" s="342"/>
      <c r="G5" s="342"/>
      <c r="H5" s="342"/>
      <c r="I5" s="83"/>
      <c r="J5" s="1" t="s">
        <v>94</v>
      </c>
    </row>
    <row r="6" spans="4:10" ht="14.25" customHeight="1">
      <c r="D6" s="342" t="s">
        <v>117</v>
      </c>
      <c r="E6" s="342"/>
      <c r="F6" s="342"/>
      <c r="G6" s="342"/>
      <c r="H6" s="342"/>
      <c r="I6" s="123"/>
      <c r="J6" s="123"/>
    </row>
    <row r="7" spans="2:10" ht="15.75">
      <c r="B7" s="344" t="s">
        <v>179</v>
      </c>
      <c r="C7" s="344"/>
      <c r="D7" s="344"/>
      <c r="E7" s="344"/>
      <c r="F7" s="344"/>
      <c r="G7" s="344"/>
      <c r="H7" s="344"/>
      <c r="I7" s="344"/>
      <c r="J7" s="344"/>
    </row>
    <row r="8" spans="1:12" ht="18.75" thickBot="1">
      <c r="A8" s="3" t="s">
        <v>2</v>
      </c>
      <c r="B8" s="185"/>
      <c r="C8" s="185"/>
      <c r="D8" s="185"/>
      <c r="E8" s="185"/>
      <c r="F8" s="185"/>
      <c r="G8" s="185"/>
      <c r="H8" s="376" t="s">
        <v>134</v>
      </c>
      <c r="I8" s="376"/>
      <c r="J8" s="376"/>
      <c r="K8" s="376"/>
      <c r="L8" s="376"/>
    </row>
    <row r="9" spans="1:13" s="71" customFormat="1" ht="12.75" customHeight="1">
      <c r="A9" s="4"/>
      <c r="B9" s="330" t="s">
        <v>3</v>
      </c>
      <c r="C9" s="331"/>
      <c r="D9" s="328" t="s">
        <v>4</v>
      </c>
      <c r="E9" s="328" t="s">
        <v>181</v>
      </c>
      <c r="F9" s="186"/>
      <c r="G9" s="186"/>
      <c r="H9" s="334" t="s">
        <v>115</v>
      </c>
      <c r="I9" s="335"/>
      <c r="J9" s="336"/>
      <c r="K9" s="326" t="s">
        <v>116</v>
      </c>
      <c r="L9" s="355" t="s">
        <v>116</v>
      </c>
      <c r="M9" s="171"/>
    </row>
    <row r="10" spans="1:13" s="71" customFormat="1" ht="17.25" customHeight="1">
      <c r="A10" s="4"/>
      <c r="B10" s="332"/>
      <c r="C10" s="333"/>
      <c r="D10" s="329"/>
      <c r="E10" s="329"/>
      <c r="F10" s="124"/>
      <c r="G10" s="124"/>
      <c r="H10" s="337"/>
      <c r="I10" s="338"/>
      <c r="J10" s="339"/>
      <c r="K10" s="327"/>
      <c r="L10" s="356"/>
      <c r="M10" s="171"/>
    </row>
    <row r="11" spans="1:13" s="72" customFormat="1" ht="12.75" customHeight="1">
      <c r="A11" s="5" t="s">
        <v>0</v>
      </c>
      <c r="B11" s="187" t="s">
        <v>5</v>
      </c>
      <c r="C11" s="42"/>
      <c r="D11" s="6" t="s">
        <v>135</v>
      </c>
      <c r="E11" s="141">
        <f>E12+E17+E28+E36+E42+E57+E39+E69+E54+E22</f>
        <v>651800</v>
      </c>
      <c r="F11" s="141">
        <f>F12+F17+F28+F36+F42+F57+F39+F69+F54</f>
        <v>0</v>
      </c>
      <c r="G11" s="141" t="e">
        <f>G12+G17+G28+G36+G42+G57+G39+G69+G54</f>
        <v>#DIV/0!</v>
      </c>
      <c r="H11" s="141">
        <f>H12+H17+H28+H36+H42+H57+H39+H69+H54+H22</f>
        <v>376829.31</v>
      </c>
      <c r="I11" s="84">
        <f>I12+I17+I28+I42+I36+I57</f>
        <v>388438</v>
      </c>
      <c r="J11" s="240">
        <f>J12+J17+J28+J42+J36+J57</f>
        <v>392679</v>
      </c>
      <c r="K11" s="225">
        <f>H11/E11*100</f>
        <v>57.81364068732741</v>
      </c>
      <c r="L11" s="303">
        <f>H11/E11*100</f>
        <v>57.81364068732741</v>
      </c>
      <c r="M11" s="172"/>
    </row>
    <row r="12" spans="1:13" s="72" customFormat="1" ht="15" customHeight="1">
      <c r="A12" s="7" t="s">
        <v>0</v>
      </c>
      <c r="B12" s="188" t="s">
        <v>6</v>
      </c>
      <c r="C12" s="43"/>
      <c r="D12" s="8" t="s">
        <v>7</v>
      </c>
      <c r="E12" s="142">
        <f>E13</f>
        <v>32900</v>
      </c>
      <c r="F12" s="110"/>
      <c r="G12" s="223">
        <f aca="true" t="shared" si="0" ref="G12:G84">H12/E12*100</f>
        <v>25.606200607902736</v>
      </c>
      <c r="H12" s="241">
        <f>H13</f>
        <v>8424.44</v>
      </c>
      <c r="I12" s="85">
        <f aca="true" t="shared" si="1" ref="I12:J14">I13</f>
        <v>259740</v>
      </c>
      <c r="J12" s="242">
        <f t="shared" si="1"/>
        <v>257260</v>
      </c>
      <c r="K12" s="226">
        <f>H12/E12*100</f>
        <v>25.606200607902736</v>
      </c>
      <c r="L12" s="304">
        <f>H12/E12*100</f>
        <v>25.606200607902736</v>
      </c>
      <c r="M12" s="173"/>
    </row>
    <row r="13" spans="1:13" s="72" customFormat="1" ht="15" customHeight="1">
      <c r="A13" s="9" t="s">
        <v>0</v>
      </c>
      <c r="B13" s="189" t="s">
        <v>8</v>
      </c>
      <c r="C13" s="44"/>
      <c r="D13" s="10" t="s">
        <v>9</v>
      </c>
      <c r="E13" s="138">
        <f>E15+E16</f>
        <v>32900</v>
      </c>
      <c r="F13" s="126"/>
      <c r="G13" s="223">
        <f t="shared" si="0"/>
        <v>25.606200607902736</v>
      </c>
      <c r="H13" s="243">
        <f>H14+H16</f>
        <v>8424.44</v>
      </c>
      <c r="I13" s="86">
        <f t="shared" si="1"/>
        <v>259740</v>
      </c>
      <c r="J13" s="244">
        <f t="shared" si="1"/>
        <v>257260</v>
      </c>
      <c r="K13" s="227">
        <f>H13/E13*100</f>
        <v>25.606200607902736</v>
      </c>
      <c r="L13" s="305">
        <f>H13/E13*100</f>
        <v>25.606200607902736</v>
      </c>
      <c r="M13" s="174"/>
    </row>
    <row r="14" spans="1:13" s="72" customFormat="1" ht="53.25" customHeight="1">
      <c r="A14" s="11" t="s">
        <v>0</v>
      </c>
      <c r="B14" s="190" t="s">
        <v>137</v>
      </c>
      <c r="C14" s="45"/>
      <c r="D14" s="323" t="s">
        <v>136</v>
      </c>
      <c r="E14" s="148">
        <f>E15</f>
        <v>32900</v>
      </c>
      <c r="F14" s="109"/>
      <c r="G14" s="223"/>
      <c r="H14" s="245">
        <f>H15</f>
        <v>8385.08</v>
      </c>
      <c r="I14" s="87">
        <f t="shared" si="1"/>
        <v>259740</v>
      </c>
      <c r="J14" s="246">
        <f t="shared" si="1"/>
        <v>257260</v>
      </c>
      <c r="K14" s="227">
        <f>H14/E14*100</f>
        <v>25.486565349544072</v>
      </c>
      <c r="L14" s="306">
        <f>H14/E14*100</f>
        <v>25.486565349544072</v>
      </c>
      <c r="M14" s="174"/>
    </row>
    <row r="15" spans="1:13" s="72" customFormat="1" ht="51.75" customHeight="1">
      <c r="A15" s="73" t="s">
        <v>0</v>
      </c>
      <c r="B15" s="191"/>
      <c r="C15" s="46" t="s">
        <v>137</v>
      </c>
      <c r="D15" s="322" t="s">
        <v>136</v>
      </c>
      <c r="E15" s="149">
        <v>32900</v>
      </c>
      <c r="F15" s="127"/>
      <c r="G15" s="223">
        <f t="shared" si="0"/>
        <v>25.486565349544072</v>
      </c>
      <c r="H15" s="247">
        <v>8385.08</v>
      </c>
      <c r="I15" s="88">
        <v>259740</v>
      </c>
      <c r="J15" s="248">
        <v>257260</v>
      </c>
      <c r="K15" s="228">
        <f>H15/E15*100</f>
        <v>25.486565349544072</v>
      </c>
      <c r="L15" s="306">
        <f>H15/E15*100</f>
        <v>25.486565349544072</v>
      </c>
      <c r="M15" s="174"/>
    </row>
    <row r="16" spans="1:13" s="72" customFormat="1" ht="36" customHeight="1">
      <c r="A16" s="73"/>
      <c r="B16" s="191"/>
      <c r="C16" s="46" t="s">
        <v>151</v>
      </c>
      <c r="D16" s="322" t="s">
        <v>152</v>
      </c>
      <c r="E16" s="149">
        <v>0</v>
      </c>
      <c r="F16" s="127">
        <v>534.6</v>
      </c>
      <c r="G16" s="223"/>
      <c r="H16" s="247">
        <v>39.36</v>
      </c>
      <c r="I16" s="88"/>
      <c r="J16" s="248"/>
      <c r="K16" s="302"/>
      <c r="L16" s="306">
        <v>0</v>
      </c>
      <c r="M16" s="174"/>
    </row>
    <row r="17" spans="1:13" s="72" customFormat="1" ht="18.75" customHeight="1">
      <c r="A17" s="15" t="s">
        <v>0</v>
      </c>
      <c r="B17" s="188" t="s">
        <v>10</v>
      </c>
      <c r="C17" s="43"/>
      <c r="D17" s="8" t="s">
        <v>11</v>
      </c>
      <c r="E17" s="139">
        <f>E21</f>
        <v>11100</v>
      </c>
      <c r="F17" s="110"/>
      <c r="G17" s="223">
        <f t="shared" si="0"/>
        <v>45.41351351351351</v>
      </c>
      <c r="H17" s="249">
        <f>H18+H20+H21</f>
        <v>5040.9</v>
      </c>
      <c r="I17" s="85">
        <f>I18+I20+I21</f>
        <v>969</v>
      </c>
      <c r="J17" s="242">
        <f>J18+J20+J21</f>
        <v>1308</v>
      </c>
      <c r="K17" s="150">
        <f>K21</f>
        <v>45.41351351351351</v>
      </c>
      <c r="L17" s="306">
        <f aca="true" t="shared" si="2" ref="L17:L22">H17/E17*100</f>
        <v>45.41351351351351</v>
      </c>
      <c r="M17" s="175"/>
    </row>
    <row r="18" spans="1:13" s="72" customFormat="1" ht="26.25" customHeight="1" hidden="1">
      <c r="A18" s="16" t="s">
        <v>0</v>
      </c>
      <c r="B18" s="192" t="s">
        <v>12</v>
      </c>
      <c r="C18" s="47"/>
      <c r="D18" s="17" t="s">
        <v>13</v>
      </c>
      <c r="E18" s="141">
        <f>H18</f>
        <v>0</v>
      </c>
      <c r="F18" s="128"/>
      <c r="G18" s="223" t="e">
        <f t="shared" si="0"/>
        <v>#DIV/0!</v>
      </c>
      <c r="H18" s="250">
        <f>H19</f>
        <v>0</v>
      </c>
      <c r="I18" s="89">
        <f>I19</f>
        <v>0</v>
      </c>
      <c r="J18" s="251">
        <f>J19</f>
        <v>0</v>
      </c>
      <c r="K18" s="151"/>
      <c r="L18" s="306" t="e">
        <f t="shared" si="2"/>
        <v>#DIV/0!</v>
      </c>
      <c r="M18" s="176"/>
    </row>
    <row r="19" spans="1:13" s="72" customFormat="1" ht="26.25" customHeight="1" hidden="1">
      <c r="A19" s="73" t="s">
        <v>0</v>
      </c>
      <c r="B19" s="193"/>
      <c r="C19" s="46" t="s">
        <v>14</v>
      </c>
      <c r="D19" s="14" t="s">
        <v>15</v>
      </c>
      <c r="E19" s="141">
        <f>H19</f>
        <v>0</v>
      </c>
      <c r="F19" s="127"/>
      <c r="G19" s="223" t="e">
        <f t="shared" si="0"/>
        <v>#DIV/0!</v>
      </c>
      <c r="H19" s="247"/>
      <c r="I19" s="88"/>
      <c r="J19" s="248"/>
      <c r="K19" s="151"/>
      <c r="L19" s="306" t="e">
        <f t="shared" si="2"/>
        <v>#DIV/0!</v>
      </c>
      <c r="M19" s="176"/>
    </row>
    <row r="20" spans="1:13" s="72" customFormat="1" ht="16.5" customHeight="1" hidden="1">
      <c r="A20" s="9" t="s">
        <v>0</v>
      </c>
      <c r="B20" s="193"/>
      <c r="C20" s="57" t="s">
        <v>16</v>
      </c>
      <c r="D20" s="58" t="s">
        <v>17</v>
      </c>
      <c r="E20" s="141">
        <f>H20</f>
        <v>0</v>
      </c>
      <c r="F20" s="129"/>
      <c r="G20" s="223" t="e">
        <f t="shared" si="0"/>
        <v>#DIV/0!</v>
      </c>
      <c r="H20" s="252"/>
      <c r="I20" s="90"/>
      <c r="J20" s="253"/>
      <c r="K20" s="151"/>
      <c r="L20" s="306" t="e">
        <f t="shared" si="2"/>
        <v>#DIV/0!</v>
      </c>
      <c r="M20" s="176"/>
    </row>
    <row r="21" spans="1:13" s="72" customFormat="1" ht="16.5" customHeight="1">
      <c r="A21" s="9" t="s">
        <v>0</v>
      </c>
      <c r="B21" s="193"/>
      <c r="C21" s="57" t="s">
        <v>18</v>
      </c>
      <c r="D21" s="58" t="s">
        <v>19</v>
      </c>
      <c r="E21" s="143">
        <v>11100</v>
      </c>
      <c r="F21" s="129"/>
      <c r="G21" s="223">
        <f t="shared" si="0"/>
        <v>45.41351351351351</v>
      </c>
      <c r="H21" s="254">
        <v>5040.9</v>
      </c>
      <c r="I21" s="91">
        <v>969</v>
      </c>
      <c r="J21" s="255">
        <v>1308</v>
      </c>
      <c r="K21" s="229">
        <f>H21/E21*100</f>
        <v>45.41351351351351</v>
      </c>
      <c r="L21" s="306">
        <f t="shared" si="2"/>
        <v>45.41351351351351</v>
      </c>
      <c r="M21" s="176"/>
    </row>
    <row r="22" spans="1:13" s="72" customFormat="1" ht="26.25" customHeight="1" hidden="1">
      <c r="A22" s="9"/>
      <c r="B22" s="188" t="s">
        <v>153</v>
      </c>
      <c r="C22" s="43"/>
      <c r="D22" s="8" t="s">
        <v>154</v>
      </c>
      <c r="E22" s="139">
        <f>E23</f>
        <v>0</v>
      </c>
      <c r="F22" s="110"/>
      <c r="G22" s="223" t="e">
        <f t="shared" si="0"/>
        <v>#DIV/0!</v>
      </c>
      <c r="H22" s="249">
        <f>H23</f>
        <v>0</v>
      </c>
      <c r="I22" s="85">
        <f>I23+I25+I26</f>
        <v>0</v>
      </c>
      <c r="J22" s="242">
        <f>J23+J25+J26</f>
        <v>0</v>
      </c>
      <c r="K22" s="150">
        <f>K26</f>
        <v>0</v>
      </c>
      <c r="L22" s="306" t="e">
        <f t="shared" si="2"/>
        <v>#DIV/0!</v>
      </c>
      <c r="M22" s="176"/>
    </row>
    <row r="23" spans="1:13" s="72" customFormat="1" ht="21.75" customHeight="1" hidden="1">
      <c r="A23" s="9"/>
      <c r="B23" s="312" t="s">
        <v>155</v>
      </c>
      <c r="C23" s="313"/>
      <c r="D23" s="307" t="s">
        <v>156</v>
      </c>
      <c r="E23" s="143">
        <f>E24+E25+E26+E27</f>
        <v>0</v>
      </c>
      <c r="F23" s="129"/>
      <c r="G23" s="223"/>
      <c r="H23" s="254">
        <f>H24+H25+H26+H27</f>
        <v>0</v>
      </c>
      <c r="I23" s="91"/>
      <c r="J23" s="255"/>
      <c r="K23" s="151"/>
      <c r="L23" s="306" t="e">
        <f>H23/E23*100</f>
        <v>#DIV/0!</v>
      </c>
      <c r="M23" s="176"/>
    </row>
    <row r="24" spans="1:13" s="72" customFormat="1" ht="45" customHeight="1" hidden="1">
      <c r="A24" s="9"/>
      <c r="B24" s="324" t="s">
        <v>157</v>
      </c>
      <c r="C24" s="325"/>
      <c r="D24" s="311" t="s">
        <v>158</v>
      </c>
      <c r="E24" s="149"/>
      <c r="F24" s="129"/>
      <c r="G24" s="223"/>
      <c r="H24" s="247"/>
      <c r="I24" s="91"/>
      <c r="J24" s="255"/>
      <c r="K24" s="151"/>
      <c r="L24" s="306" t="e">
        <f>H24/E24*100</f>
        <v>#DIV/0!</v>
      </c>
      <c r="M24" s="176"/>
    </row>
    <row r="25" spans="1:13" s="72" customFormat="1" ht="39" customHeight="1" hidden="1">
      <c r="A25" s="9"/>
      <c r="B25" s="324" t="s">
        <v>159</v>
      </c>
      <c r="C25" s="325"/>
      <c r="D25" s="309" t="s">
        <v>160</v>
      </c>
      <c r="E25" s="149"/>
      <c r="F25" s="129"/>
      <c r="G25" s="223"/>
      <c r="H25" s="247"/>
      <c r="I25" s="91"/>
      <c r="J25" s="255"/>
      <c r="K25" s="151"/>
      <c r="L25" s="306" t="e">
        <f>H25/E25*100</f>
        <v>#DIV/0!</v>
      </c>
      <c r="M25" s="176"/>
    </row>
    <row r="26" spans="1:13" s="72" customFormat="1" ht="44.25" customHeight="1" hidden="1">
      <c r="A26" s="9"/>
      <c r="B26" s="324" t="s">
        <v>161</v>
      </c>
      <c r="C26" s="325"/>
      <c r="D26" s="308" t="s">
        <v>163</v>
      </c>
      <c r="E26" s="149"/>
      <c r="F26" s="129"/>
      <c r="G26" s="223"/>
      <c r="H26" s="247"/>
      <c r="I26" s="91"/>
      <c r="J26" s="255"/>
      <c r="K26" s="151"/>
      <c r="L26" s="306" t="e">
        <f>H26/E26*100</f>
        <v>#DIV/0!</v>
      </c>
      <c r="M26" s="176"/>
    </row>
    <row r="27" spans="1:13" s="72" customFormat="1" ht="43.5" customHeight="1" hidden="1">
      <c r="A27" s="9"/>
      <c r="B27" s="324" t="s">
        <v>162</v>
      </c>
      <c r="C27" s="325"/>
      <c r="D27" s="308" t="s">
        <v>164</v>
      </c>
      <c r="E27" s="149"/>
      <c r="F27" s="129"/>
      <c r="G27" s="223"/>
      <c r="H27" s="247"/>
      <c r="I27" s="91"/>
      <c r="J27" s="255"/>
      <c r="K27" s="151"/>
      <c r="L27" s="306" t="e">
        <f>H27/E27*100</f>
        <v>#DIV/0!</v>
      </c>
      <c r="M27" s="176"/>
    </row>
    <row r="28" spans="1:13" s="72" customFormat="1" ht="15" customHeight="1">
      <c r="A28" s="15" t="s">
        <v>0</v>
      </c>
      <c r="B28" s="188" t="s">
        <v>20</v>
      </c>
      <c r="C28" s="43"/>
      <c r="D28" s="8" t="s">
        <v>21</v>
      </c>
      <c r="E28" s="139">
        <f>E30+E31</f>
        <v>5000</v>
      </c>
      <c r="F28" s="110"/>
      <c r="G28" s="223">
        <f t="shared" si="0"/>
        <v>17.200000000000003</v>
      </c>
      <c r="H28" s="249">
        <f>H29+H31</f>
        <v>860.0000000000001</v>
      </c>
      <c r="I28" s="85">
        <f>I29+I31</f>
        <v>25651</v>
      </c>
      <c r="J28" s="242">
        <f>J29+J31</f>
        <v>25690</v>
      </c>
      <c r="K28" s="150">
        <f>H28/E28*100</f>
        <v>17.200000000000003</v>
      </c>
      <c r="L28" s="300">
        <v>0</v>
      </c>
      <c r="M28" s="175"/>
    </row>
    <row r="29" spans="1:13" s="72" customFormat="1" ht="18" customHeight="1">
      <c r="A29" s="9" t="s">
        <v>0</v>
      </c>
      <c r="B29" s="194" t="s">
        <v>22</v>
      </c>
      <c r="C29" s="79"/>
      <c r="D29" s="10" t="s">
        <v>23</v>
      </c>
      <c r="E29" s="138">
        <f>E30</f>
        <v>1000</v>
      </c>
      <c r="F29" s="126"/>
      <c r="G29" s="223">
        <f t="shared" si="0"/>
        <v>-70.21300000000001</v>
      </c>
      <c r="H29" s="243">
        <f>H30</f>
        <v>-702.13</v>
      </c>
      <c r="I29" s="86">
        <f>I30</f>
        <v>418</v>
      </c>
      <c r="J29" s="244">
        <f>J30</f>
        <v>457</v>
      </c>
      <c r="K29" s="229">
        <f aca="true" t="shared" si="3" ref="K29:K38">H29/E29*100</f>
        <v>-70.21300000000001</v>
      </c>
      <c r="L29" s="306">
        <f>H29/E29*100</f>
        <v>-70.21300000000001</v>
      </c>
      <c r="M29" s="176"/>
    </row>
    <row r="30" spans="1:13" s="18" customFormat="1" ht="27" customHeight="1">
      <c r="A30" s="22" t="s">
        <v>0</v>
      </c>
      <c r="B30" s="195"/>
      <c r="C30" s="51" t="s">
        <v>24</v>
      </c>
      <c r="D30" s="59" t="s">
        <v>50</v>
      </c>
      <c r="E30" s="148">
        <v>1000</v>
      </c>
      <c r="F30" s="59"/>
      <c r="G30" s="223">
        <f t="shared" si="0"/>
        <v>-70.21300000000001</v>
      </c>
      <c r="H30" s="254">
        <v>-702.13</v>
      </c>
      <c r="I30" s="91">
        <v>418</v>
      </c>
      <c r="J30" s="255">
        <v>457</v>
      </c>
      <c r="K30" s="229">
        <f t="shared" si="3"/>
        <v>-70.21300000000001</v>
      </c>
      <c r="L30" s="306">
        <f>H30/E30*100</f>
        <v>-70.21300000000001</v>
      </c>
      <c r="M30" s="176"/>
    </row>
    <row r="31" spans="1:13" s="72" customFormat="1" ht="21.75" customHeight="1">
      <c r="A31" s="9" t="s">
        <v>0</v>
      </c>
      <c r="B31" s="196" t="s">
        <v>25</v>
      </c>
      <c r="C31" s="48"/>
      <c r="D31" s="10" t="s">
        <v>26</v>
      </c>
      <c r="E31" s="138">
        <f>E32+E34</f>
        <v>4000</v>
      </c>
      <c r="F31" s="126"/>
      <c r="G31" s="223">
        <f t="shared" si="0"/>
        <v>39.05325</v>
      </c>
      <c r="H31" s="243">
        <f>H32+H34</f>
        <v>1562.13</v>
      </c>
      <c r="I31" s="86">
        <f>I32+I34</f>
        <v>25233</v>
      </c>
      <c r="J31" s="244">
        <f>J32+J34</f>
        <v>25233</v>
      </c>
      <c r="K31" s="229">
        <f t="shared" si="3"/>
        <v>39.05325</v>
      </c>
      <c r="L31" s="306">
        <v>0</v>
      </c>
      <c r="M31" s="176"/>
    </row>
    <row r="32" spans="1:13" s="72" customFormat="1" ht="28.5" customHeight="1">
      <c r="A32" s="11" t="s">
        <v>0</v>
      </c>
      <c r="B32" s="197" t="s">
        <v>168</v>
      </c>
      <c r="C32" s="49"/>
      <c r="D32" s="12" t="s">
        <v>170</v>
      </c>
      <c r="E32" s="148">
        <f>E33</f>
        <v>3000</v>
      </c>
      <c r="F32" s="109"/>
      <c r="G32" s="223">
        <f t="shared" si="0"/>
        <v>28.666666666666668</v>
      </c>
      <c r="H32" s="245">
        <f>H33</f>
        <v>860</v>
      </c>
      <c r="I32" s="87">
        <f>I33</f>
        <v>24682</v>
      </c>
      <c r="J32" s="246">
        <f>J33</f>
        <v>24682</v>
      </c>
      <c r="K32" s="229">
        <f t="shared" si="3"/>
        <v>28.666666666666668</v>
      </c>
      <c r="L32" s="306">
        <f aca="true" t="shared" si="4" ref="L32:L38">H32/E32*100</f>
        <v>28.666666666666668</v>
      </c>
      <c r="M32" s="176"/>
    </row>
    <row r="33" spans="1:13" s="18" customFormat="1" ht="29.25" customHeight="1">
      <c r="A33" s="13" t="s">
        <v>0</v>
      </c>
      <c r="B33" s="198"/>
      <c r="C33" s="46" t="s">
        <v>169</v>
      </c>
      <c r="D33" s="321" t="s">
        <v>170</v>
      </c>
      <c r="E33" s="149">
        <v>3000</v>
      </c>
      <c r="F33" s="80">
        <v>156.58</v>
      </c>
      <c r="G33" s="223">
        <f t="shared" si="0"/>
        <v>28.666666666666668</v>
      </c>
      <c r="H33" s="247">
        <v>860</v>
      </c>
      <c r="I33" s="88">
        <v>24682</v>
      </c>
      <c r="J33" s="248">
        <v>24682</v>
      </c>
      <c r="K33" s="229">
        <f t="shared" si="3"/>
        <v>28.666666666666668</v>
      </c>
      <c r="L33" s="306">
        <f t="shared" si="4"/>
        <v>28.666666666666668</v>
      </c>
      <c r="M33" s="176"/>
    </row>
    <row r="34" spans="1:13" s="72" customFormat="1" ht="29.25" customHeight="1">
      <c r="A34" s="11" t="s">
        <v>0</v>
      </c>
      <c r="B34" s="197" t="s">
        <v>171</v>
      </c>
      <c r="C34" s="49"/>
      <c r="D34" s="12" t="s">
        <v>173</v>
      </c>
      <c r="E34" s="148">
        <f>E35</f>
        <v>1000</v>
      </c>
      <c r="F34" s="109"/>
      <c r="G34" s="223">
        <f t="shared" si="0"/>
        <v>70.21300000000001</v>
      </c>
      <c r="H34" s="245">
        <f>H35</f>
        <v>702.13</v>
      </c>
      <c r="I34" s="87">
        <f>I35</f>
        <v>551</v>
      </c>
      <c r="J34" s="246">
        <f>J35</f>
        <v>551</v>
      </c>
      <c r="K34" s="229">
        <f t="shared" si="3"/>
        <v>70.21300000000001</v>
      </c>
      <c r="L34" s="306">
        <f t="shared" si="4"/>
        <v>70.21300000000001</v>
      </c>
      <c r="M34" s="176"/>
    </row>
    <row r="35" spans="1:13" s="18" customFormat="1" ht="33.75" customHeight="1">
      <c r="A35" s="13" t="s">
        <v>0</v>
      </c>
      <c r="B35" s="198"/>
      <c r="C35" s="46" t="s">
        <v>172</v>
      </c>
      <c r="D35" s="321" t="s">
        <v>173</v>
      </c>
      <c r="E35" s="149">
        <v>1000</v>
      </c>
      <c r="F35" s="80"/>
      <c r="G35" s="223">
        <f t="shared" si="0"/>
        <v>70.21300000000001</v>
      </c>
      <c r="H35" s="247">
        <v>702.13</v>
      </c>
      <c r="I35" s="88">
        <v>551</v>
      </c>
      <c r="J35" s="248">
        <v>551</v>
      </c>
      <c r="K35" s="229">
        <f t="shared" si="3"/>
        <v>70.21300000000001</v>
      </c>
      <c r="L35" s="306">
        <f t="shared" si="4"/>
        <v>70.21300000000001</v>
      </c>
      <c r="M35" s="176"/>
    </row>
    <row r="36" spans="1:13" s="72" customFormat="1" ht="24.75" customHeight="1">
      <c r="A36" s="15"/>
      <c r="B36" s="188" t="s">
        <v>75</v>
      </c>
      <c r="C36" s="107"/>
      <c r="D36" s="8" t="s">
        <v>76</v>
      </c>
      <c r="E36" s="139">
        <f>E38</f>
        <v>5000</v>
      </c>
      <c r="F36" s="110"/>
      <c r="G36" s="223">
        <f t="shared" si="0"/>
        <v>0</v>
      </c>
      <c r="H36" s="249">
        <f aca="true" t="shared" si="5" ref="H36:J37">H37</f>
        <v>0</v>
      </c>
      <c r="I36" s="85">
        <f t="shared" si="5"/>
        <v>6200</v>
      </c>
      <c r="J36" s="242">
        <f t="shared" si="5"/>
        <v>6400</v>
      </c>
      <c r="K36" s="230">
        <f t="shared" si="3"/>
        <v>0</v>
      </c>
      <c r="L36" s="300">
        <f t="shared" si="4"/>
        <v>0</v>
      </c>
      <c r="M36" s="175"/>
    </row>
    <row r="37" spans="1:13" s="72" customFormat="1" ht="31.5" customHeight="1">
      <c r="A37" s="11" t="s">
        <v>0</v>
      </c>
      <c r="B37" s="194" t="s">
        <v>77</v>
      </c>
      <c r="C37" s="49"/>
      <c r="D37" s="12" t="s">
        <v>79</v>
      </c>
      <c r="E37" s="137">
        <f>E38</f>
        <v>5000</v>
      </c>
      <c r="F37" s="109"/>
      <c r="G37" s="223">
        <f t="shared" si="0"/>
        <v>0</v>
      </c>
      <c r="H37" s="245">
        <f t="shared" si="5"/>
        <v>0</v>
      </c>
      <c r="I37" s="87">
        <f t="shared" si="5"/>
        <v>6200</v>
      </c>
      <c r="J37" s="246">
        <f t="shared" si="5"/>
        <v>6400</v>
      </c>
      <c r="K37" s="229">
        <f t="shared" si="3"/>
        <v>0</v>
      </c>
      <c r="L37" s="306">
        <f t="shared" si="4"/>
        <v>0</v>
      </c>
      <c r="M37" s="176"/>
    </row>
    <row r="38" spans="1:13" s="18" customFormat="1" ht="51.75" customHeight="1">
      <c r="A38" s="13" t="s">
        <v>0</v>
      </c>
      <c r="B38" s="198"/>
      <c r="C38" s="46" t="s">
        <v>78</v>
      </c>
      <c r="D38" s="80" t="s">
        <v>80</v>
      </c>
      <c r="E38" s="137">
        <v>5000</v>
      </c>
      <c r="F38" s="80">
        <v>9520</v>
      </c>
      <c r="G38" s="223">
        <f t="shared" si="0"/>
        <v>0</v>
      </c>
      <c r="H38" s="254">
        <v>0</v>
      </c>
      <c r="I38" s="88">
        <v>6200</v>
      </c>
      <c r="J38" s="248">
        <v>6400</v>
      </c>
      <c r="K38" s="229">
        <f t="shared" si="3"/>
        <v>0</v>
      </c>
      <c r="L38" s="368">
        <f t="shared" si="4"/>
        <v>0</v>
      </c>
      <c r="M38" s="176"/>
    </row>
    <row r="39" spans="1:13" s="18" customFormat="1" ht="29.25" customHeight="1" hidden="1">
      <c r="A39" s="108"/>
      <c r="B39" s="351" t="s">
        <v>97</v>
      </c>
      <c r="C39" s="352"/>
      <c r="D39" s="110" t="s">
        <v>96</v>
      </c>
      <c r="E39" s="139">
        <f>E40</f>
        <v>0</v>
      </c>
      <c r="F39" s="110"/>
      <c r="G39" s="223" t="e">
        <f t="shared" si="0"/>
        <v>#DIV/0!</v>
      </c>
      <c r="H39" s="249">
        <f>H40</f>
        <v>0</v>
      </c>
      <c r="I39" s="88"/>
      <c r="J39" s="248"/>
      <c r="K39" s="231">
        <v>100</v>
      </c>
      <c r="L39" s="369"/>
      <c r="M39" s="177"/>
    </row>
    <row r="40" spans="1:13" s="18" customFormat="1" ht="51.75" customHeight="1" hidden="1">
      <c r="A40" s="108"/>
      <c r="B40" s="349" t="s">
        <v>97</v>
      </c>
      <c r="C40" s="350"/>
      <c r="D40" s="109" t="s">
        <v>96</v>
      </c>
      <c r="E40" s="137">
        <f>E41</f>
        <v>0</v>
      </c>
      <c r="F40" s="109"/>
      <c r="G40" s="223" t="e">
        <f t="shared" si="0"/>
        <v>#DIV/0!</v>
      </c>
      <c r="H40" s="245">
        <f>H41</f>
        <v>0</v>
      </c>
      <c r="I40" s="88"/>
      <c r="J40" s="248"/>
      <c r="K40" s="232">
        <v>100</v>
      </c>
      <c r="L40" s="356"/>
      <c r="M40" s="178"/>
    </row>
    <row r="41" spans="1:13" s="18" customFormat="1" ht="51.75" customHeight="1" hidden="1">
      <c r="A41" s="108"/>
      <c r="B41" s="198"/>
      <c r="C41" s="46" t="s">
        <v>95</v>
      </c>
      <c r="D41" s="80" t="s">
        <v>96</v>
      </c>
      <c r="E41" s="137">
        <v>0</v>
      </c>
      <c r="F41" s="80"/>
      <c r="G41" s="223" t="e">
        <f t="shared" si="0"/>
        <v>#DIV/0!</v>
      </c>
      <c r="H41" s="247">
        <v>0</v>
      </c>
      <c r="I41" s="88"/>
      <c r="J41" s="248"/>
      <c r="K41" s="233">
        <v>100</v>
      </c>
      <c r="L41" s="356"/>
      <c r="M41" s="178"/>
    </row>
    <row r="42" spans="1:13" s="72" customFormat="1" ht="54.75" customHeight="1">
      <c r="A42" s="19" t="s">
        <v>0</v>
      </c>
      <c r="B42" s="188" t="s">
        <v>27</v>
      </c>
      <c r="C42" s="43"/>
      <c r="D42" s="8" t="s">
        <v>28</v>
      </c>
      <c r="E42" s="139">
        <f>E43+E48</f>
        <v>562800</v>
      </c>
      <c r="F42" s="110"/>
      <c r="G42" s="293">
        <f t="shared" si="0"/>
        <v>62.57029140014214</v>
      </c>
      <c r="H42" s="249">
        <f>H43+H48</f>
        <v>352145.6</v>
      </c>
      <c r="I42" s="85">
        <f>I43+I48</f>
        <v>92878</v>
      </c>
      <c r="J42" s="242">
        <f>J43+J48</f>
        <v>98021</v>
      </c>
      <c r="K42" s="230">
        <f aca="true" t="shared" si="6" ref="K42:K50">H42/E42*100</f>
        <v>62.57029140014214</v>
      </c>
      <c r="L42" s="300">
        <f>H42/E42*100</f>
        <v>62.57029140014214</v>
      </c>
      <c r="M42" s="175"/>
    </row>
    <row r="43" spans="1:13" s="72" customFormat="1" ht="54.75" customHeight="1">
      <c r="A43" s="16" t="s">
        <v>0</v>
      </c>
      <c r="B43" s="192" t="s">
        <v>29</v>
      </c>
      <c r="C43" s="47"/>
      <c r="D43" s="17" t="s">
        <v>51</v>
      </c>
      <c r="E43" s="144">
        <f>E44+E46</f>
        <v>170000</v>
      </c>
      <c r="F43" s="128"/>
      <c r="G43" s="223">
        <f t="shared" si="0"/>
        <v>18.903529411764705</v>
      </c>
      <c r="H43" s="250">
        <f>H44+H46</f>
        <v>32136</v>
      </c>
      <c r="I43" s="92">
        <f>I44+I46</f>
        <v>80878</v>
      </c>
      <c r="J43" s="256">
        <f>J44+J46</f>
        <v>85021</v>
      </c>
      <c r="K43" s="229">
        <f t="shared" si="6"/>
        <v>18.903529411764705</v>
      </c>
      <c r="L43" s="301">
        <f>H43/E43*100</f>
        <v>18.903529411764705</v>
      </c>
      <c r="M43" s="176"/>
    </row>
    <row r="44" spans="1:13" s="72" customFormat="1" ht="59.25" customHeight="1" hidden="1">
      <c r="A44" s="11" t="s">
        <v>0</v>
      </c>
      <c r="B44" s="190" t="s">
        <v>147</v>
      </c>
      <c r="C44" s="45"/>
      <c r="D44" s="12" t="s">
        <v>52</v>
      </c>
      <c r="E44" s="146">
        <f>E45</f>
        <v>0</v>
      </c>
      <c r="F44" s="109"/>
      <c r="G44" s="223" t="e">
        <f t="shared" si="0"/>
        <v>#DIV/0!</v>
      </c>
      <c r="H44" s="245">
        <f>H45</f>
        <v>0</v>
      </c>
      <c r="I44" s="87">
        <f>I45</f>
        <v>2878</v>
      </c>
      <c r="J44" s="246">
        <f>J45</f>
        <v>3021</v>
      </c>
      <c r="K44" s="229" t="e">
        <f t="shared" si="6"/>
        <v>#DIV/0!</v>
      </c>
      <c r="L44" s="282" t="e">
        <f aca="true" t="shared" si="7" ref="L44:L49">H44/E44*100</f>
        <v>#DIV/0!</v>
      </c>
      <c r="M44" s="176"/>
    </row>
    <row r="45" spans="1:13" s="72" customFormat="1" ht="60.75" customHeight="1" hidden="1">
      <c r="A45" s="74" t="s">
        <v>0</v>
      </c>
      <c r="B45" s="193"/>
      <c r="C45" s="50" t="s">
        <v>146</v>
      </c>
      <c r="D45" s="164" t="s">
        <v>174</v>
      </c>
      <c r="E45" s="169">
        <v>0</v>
      </c>
      <c r="F45" s="130"/>
      <c r="G45" s="223" t="e">
        <f t="shared" si="0"/>
        <v>#DIV/0!</v>
      </c>
      <c r="H45" s="247">
        <v>0</v>
      </c>
      <c r="I45" s="88">
        <v>2878</v>
      </c>
      <c r="J45" s="248">
        <v>3021</v>
      </c>
      <c r="K45" s="229" t="e">
        <f t="shared" si="6"/>
        <v>#DIV/0!</v>
      </c>
      <c r="L45" s="282" t="e">
        <f t="shared" si="7"/>
        <v>#DIV/0!</v>
      </c>
      <c r="M45" s="176"/>
    </row>
    <row r="46" spans="1:13" s="72" customFormat="1" ht="57.75" customHeight="1">
      <c r="A46" s="11" t="s">
        <v>0</v>
      </c>
      <c r="B46" s="190" t="s">
        <v>30</v>
      </c>
      <c r="C46" s="45"/>
      <c r="D46" s="12" t="s">
        <v>53</v>
      </c>
      <c r="E46" s="146">
        <f>E47</f>
        <v>170000</v>
      </c>
      <c r="F46" s="109"/>
      <c r="G46" s="223">
        <f t="shared" si="0"/>
        <v>18.903529411764705</v>
      </c>
      <c r="H46" s="245">
        <f>H47</f>
        <v>32136</v>
      </c>
      <c r="I46" s="87">
        <f>I47</f>
        <v>78000</v>
      </c>
      <c r="J46" s="246">
        <f>J47</f>
        <v>82000</v>
      </c>
      <c r="K46" s="229">
        <f t="shared" si="6"/>
        <v>18.903529411764705</v>
      </c>
      <c r="L46" s="282">
        <f t="shared" si="7"/>
        <v>18.903529411764705</v>
      </c>
      <c r="M46" s="176"/>
    </row>
    <row r="47" spans="1:13" s="72" customFormat="1" ht="42.75" customHeight="1">
      <c r="A47" s="73" t="s">
        <v>0</v>
      </c>
      <c r="B47" s="193"/>
      <c r="C47" s="46" t="s">
        <v>74</v>
      </c>
      <c r="D47" s="14" t="s">
        <v>54</v>
      </c>
      <c r="E47" s="169">
        <v>170000</v>
      </c>
      <c r="F47" s="127"/>
      <c r="G47" s="223">
        <f t="shared" si="0"/>
        <v>18.903529411764705</v>
      </c>
      <c r="H47" s="247">
        <v>32136</v>
      </c>
      <c r="I47" s="88">
        <v>78000</v>
      </c>
      <c r="J47" s="248">
        <v>82000</v>
      </c>
      <c r="K47" s="229">
        <f t="shared" si="6"/>
        <v>18.903529411764705</v>
      </c>
      <c r="L47" s="282">
        <f t="shared" si="7"/>
        <v>18.903529411764705</v>
      </c>
      <c r="M47" s="176"/>
    </row>
    <row r="48" spans="1:13" s="72" customFormat="1" ht="57.75" customHeight="1">
      <c r="A48" s="16" t="s">
        <v>0</v>
      </c>
      <c r="B48" s="192" t="s">
        <v>83</v>
      </c>
      <c r="C48" s="47"/>
      <c r="D48" s="17" t="s">
        <v>81</v>
      </c>
      <c r="E48" s="144">
        <f>E49</f>
        <v>392800</v>
      </c>
      <c r="F48" s="128"/>
      <c r="G48" s="223">
        <f t="shared" si="0"/>
        <v>81.46883910386966</v>
      </c>
      <c r="H48" s="250">
        <f aca="true" t="shared" si="8" ref="H48:J49">H49</f>
        <v>320009.6</v>
      </c>
      <c r="I48" s="92">
        <f t="shared" si="8"/>
        <v>12000</v>
      </c>
      <c r="J48" s="256">
        <f t="shared" si="8"/>
        <v>13000</v>
      </c>
      <c r="K48" s="229">
        <f t="shared" si="6"/>
        <v>81.46883910386966</v>
      </c>
      <c r="L48" s="301">
        <f t="shared" si="7"/>
        <v>81.46883910386966</v>
      </c>
      <c r="M48" s="176"/>
    </row>
    <row r="49" spans="1:13" s="72" customFormat="1" ht="54" customHeight="1">
      <c r="A49" s="11" t="s">
        <v>0</v>
      </c>
      <c r="B49" s="190" t="s">
        <v>84</v>
      </c>
      <c r="C49" s="45"/>
      <c r="D49" s="12" t="s">
        <v>82</v>
      </c>
      <c r="E49" s="146">
        <f>E50</f>
        <v>392800</v>
      </c>
      <c r="F49" s="109"/>
      <c r="G49" s="223">
        <f t="shared" si="0"/>
        <v>81.46883910386966</v>
      </c>
      <c r="H49" s="245">
        <f t="shared" si="8"/>
        <v>320009.6</v>
      </c>
      <c r="I49" s="87">
        <f t="shared" si="8"/>
        <v>12000</v>
      </c>
      <c r="J49" s="246">
        <f t="shared" si="8"/>
        <v>13000</v>
      </c>
      <c r="K49" s="229">
        <f t="shared" si="6"/>
        <v>81.46883910386966</v>
      </c>
      <c r="L49" s="282">
        <f t="shared" si="7"/>
        <v>81.46883910386966</v>
      </c>
      <c r="M49" s="176"/>
    </row>
    <row r="50" spans="1:13" s="72" customFormat="1" ht="42.75" customHeight="1">
      <c r="A50" s="73" t="s">
        <v>0</v>
      </c>
      <c r="B50" s="193"/>
      <c r="C50" s="46" t="s">
        <v>85</v>
      </c>
      <c r="D50" s="14" t="s">
        <v>175</v>
      </c>
      <c r="E50" s="169">
        <v>392800</v>
      </c>
      <c r="F50" s="127"/>
      <c r="G50" s="223">
        <f t="shared" si="0"/>
        <v>81.46883910386966</v>
      </c>
      <c r="H50" s="247">
        <v>320009.6</v>
      </c>
      <c r="I50" s="88">
        <v>12000</v>
      </c>
      <c r="J50" s="248">
        <v>13000</v>
      </c>
      <c r="K50" s="229">
        <f t="shared" si="6"/>
        <v>81.46883910386966</v>
      </c>
      <c r="L50" s="366">
        <f>H50/E50*100</f>
        <v>81.46883910386966</v>
      </c>
      <c r="M50" s="176"/>
    </row>
    <row r="51" spans="1:13" s="72" customFormat="1" ht="27.75" customHeight="1" hidden="1">
      <c r="A51" s="111"/>
      <c r="B51" s="357" t="s">
        <v>101</v>
      </c>
      <c r="C51" s="358"/>
      <c r="D51" s="113" t="s">
        <v>102</v>
      </c>
      <c r="E51" s="139">
        <v>0</v>
      </c>
      <c r="F51" s="131"/>
      <c r="G51" s="223" t="e">
        <f t="shared" si="0"/>
        <v>#DIV/0!</v>
      </c>
      <c r="H51" s="249">
        <v>0</v>
      </c>
      <c r="I51" s="88"/>
      <c r="J51" s="248"/>
      <c r="K51" s="230">
        <v>0</v>
      </c>
      <c r="L51" s="367"/>
      <c r="M51" s="175"/>
    </row>
    <row r="52" spans="1:13" s="72" customFormat="1" ht="30" customHeight="1" hidden="1">
      <c r="A52" s="111"/>
      <c r="B52" s="353" t="s">
        <v>100</v>
      </c>
      <c r="C52" s="354"/>
      <c r="D52" s="112" t="s">
        <v>99</v>
      </c>
      <c r="E52" s="137">
        <f>H52</f>
        <v>0</v>
      </c>
      <c r="F52" s="132"/>
      <c r="G52" s="223" t="e">
        <f t="shared" si="0"/>
        <v>#DIV/0!</v>
      </c>
      <c r="H52" s="245">
        <v>0</v>
      </c>
      <c r="I52" s="88"/>
      <c r="J52" s="248"/>
      <c r="K52" s="229">
        <v>0</v>
      </c>
      <c r="L52" s="356"/>
      <c r="M52" s="176"/>
    </row>
    <row r="53" spans="1:13" s="72" customFormat="1" ht="38.25" customHeight="1" hidden="1">
      <c r="A53" s="111"/>
      <c r="B53" s="193"/>
      <c r="C53" s="46" t="s">
        <v>98</v>
      </c>
      <c r="D53" s="14" t="s">
        <v>99</v>
      </c>
      <c r="E53" s="137">
        <f>H53</f>
        <v>0</v>
      </c>
      <c r="F53" s="127"/>
      <c r="G53" s="223" t="e">
        <f t="shared" si="0"/>
        <v>#DIV/0!</v>
      </c>
      <c r="H53" s="247">
        <v>0</v>
      </c>
      <c r="I53" s="88"/>
      <c r="J53" s="248"/>
      <c r="K53" s="229">
        <v>0</v>
      </c>
      <c r="L53" s="356"/>
      <c r="M53" s="176"/>
    </row>
    <row r="54" spans="1:13" s="72" customFormat="1" ht="38.25" customHeight="1">
      <c r="A54" s="111"/>
      <c r="B54" s="188" t="s">
        <v>101</v>
      </c>
      <c r="C54" s="167"/>
      <c r="D54" s="8" t="s">
        <v>131</v>
      </c>
      <c r="E54" s="139">
        <f aca="true" t="shared" si="9" ref="E54:H55">E55</f>
        <v>35000</v>
      </c>
      <c r="F54" s="139">
        <f t="shared" si="9"/>
        <v>0</v>
      </c>
      <c r="G54" s="294">
        <f t="shared" si="0"/>
        <v>29.59534285714286</v>
      </c>
      <c r="H54" s="257">
        <f t="shared" si="9"/>
        <v>10358.37</v>
      </c>
      <c r="I54" s="295"/>
      <c r="J54" s="296"/>
      <c r="K54" s="297"/>
      <c r="L54" s="300">
        <f>H54/E54*100</f>
        <v>29.59534285714286</v>
      </c>
      <c r="M54" s="176"/>
    </row>
    <row r="55" spans="1:13" s="72" customFormat="1" ht="32.25" customHeight="1">
      <c r="A55" s="111"/>
      <c r="B55" s="197" t="s">
        <v>148</v>
      </c>
      <c r="C55" s="46"/>
      <c r="D55" s="168" t="s">
        <v>145</v>
      </c>
      <c r="E55" s="140">
        <f t="shared" si="9"/>
        <v>35000</v>
      </c>
      <c r="F55" s="140">
        <f t="shared" si="9"/>
        <v>0</v>
      </c>
      <c r="G55" s="223">
        <f t="shared" si="0"/>
        <v>29.59534285714286</v>
      </c>
      <c r="H55" s="258">
        <f t="shared" si="9"/>
        <v>10358.37</v>
      </c>
      <c r="I55" s="88"/>
      <c r="J55" s="248"/>
      <c r="K55" s="229"/>
      <c r="L55" s="282">
        <f>H55/E55*100</f>
        <v>29.59534285714286</v>
      </c>
      <c r="M55" s="176"/>
    </row>
    <row r="56" spans="1:13" s="72" customFormat="1" ht="30.75" customHeight="1">
      <c r="A56" s="111"/>
      <c r="B56" s="193"/>
      <c r="C56" s="46" t="s">
        <v>138</v>
      </c>
      <c r="D56" s="199" t="s">
        <v>144</v>
      </c>
      <c r="E56" s="170">
        <v>35000</v>
      </c>
      <c r="F56" s="127"/>
      <c r="G56" s="223">
        <f t="shared" si="0"/>
        <v>29.59534285714286</v>
      </c>
      <c r="H56" s="247">
        <v>10358.37</v>
      </c>
      <c r="I56" s="88"/>
      <c r="J56" s="248"/>
      <c r="K56" s="229"/>
      <c r="L56" s="282">
        <f>H56/E56*100</f>
        <v>29.59534285714286</v>
      </c>
      <c r="M56" s="176"/>
    </row>
    <row r="57" spans="1:13" s="72" customFormat="1" ht="34.5" customHeight="1" hidden="1">
      <c r="A57" s="19" t="s">
        <v>0</v>
      </c>
      <c r="B57" s="188" t="s">
        <v>86</v>
      </c>
      <c r="C57" s="43"/>
      <c r="D57" s="8" t="s">
        <v>89</v>
      </c>
      <c r="E57" s="139">
        <f>E66+E63</f>
        <v>0</v>
      </c>
      <c r="F57" s="139">
        <f>F66+F58+F63</f>
        <v>0</v>
      </c>
      <c r="G57" s="293" t="e">
        <f t="shared" si="0"/>
        <v>#DIV/0!</v>
      </c>
      <c r="H57" s="257">
        <f>H66+H63</f>
        <v>0</v>
      </c>
      <c r="I57" s="85">
        <f>I66</f>
        <v>3000</v>
      </c>
      <c r="J57" s="242">
        <f>J66</f>
        <v>4000</v>
      </c>
      <c r="K57" s="230" t="e">
        <f aca="true" t="shared" si="10" ref="K57:K87">H57/E57*100</f>
        <v>#DIV/0!</v>
      </c>
      <c r="L57" s="300" t="e">
        <f>H57/E57*100</f>
        <v>#DIV/0!</v>
      </c>
      <c r="M57" s="175"/>
    </row>
    <row r="58" spans="1:13" s="72" customFormat="1" ht="62.25" customHeight="1" hidden="1">
      <c r="A58" s="19"/>
      <c r="B58" s="347" t="s">
        <v>128</v>
      </c>
      <c r="C58" s="348"/>
      <c r="D58" s="116" t="s">
        <v>129</v>
      </c>
      <c r="E58" s="138">
        <v>0</v>
      </c>
      <c r="F58" s="154"/>
      <c r="G58" s="223" t="e">
        <f t="shared" si="0"/>
        <v>#DIV/0!</v>
      </c>
      <c r="H58" s="259">
        <v>0</v>
      </c>
      <c r="I58" s="155"/>
      <c r="J58" s="260"/>
      <c r="K58" s="234" t="e">
        <f t="shared" si="10"/>
        <v>#DIV/0!</v>
      </c>
      <c r="L58" s="370"/>
      <c r="M58" s="179"/>
    </row>
    <row r="59" spans="1:13" s="72" customFormat="1" ht="67.5" customHeight="1" hidden="1">
      <c r="A59" s="19"/>
      <c r="B59" s="345" t="s">
        <v>127</v>
      </c>
      <c r="C59" s="346"/>
      <c r="D59" s="122" t="s">
        <v>129</v>
      </c>
      <c r="E59" s="148">
        <v>0</v>
      </c>
      <c r="F59" s="157"/>
      <c r="G59" s="223" t="e">
        <f t="shared" si="0"/>
        <v>#DIV/0!</v>
      </c>
      <c r="H59" s="261">
        <v>0</v>
      </c>
      <c r="I59" s="155"/>
      <c r="J59" s="260"/>
      <c r="K59" s="234" t="e">
        <f t="shared" si="10"/>
        <v>#DIV/0!</v>
      </c>
      <c r="L59" s="370"/>
      <c r="M59" s="179"/>
    </row>
    <row r="60" spans="1:13" s="72" customFormat="1" ht="57.75" customHeight="1" hidden="1">
      <c r="A60" s="19"/>
      <c r="B60" s="200"/>
      <c r="C60" s="156" t="s">
        <v>126</v>
      </c>
      <c r="D60" s="158" t="s">
        <v>125</v>
      </c>
      <c r="E60" s="159">
        <v>0</v>
      </c>
      <c r="F60" s="160"/>
      <c r="G60" s="223" t="e">
        <f t="shared" si="0"/>
        <v>#DIV/0!</v>
      </c>
      <c r="H60" s="262">
        <v>0</v>
      </c>
      <c r="I60" s="155"/>
      <c r="J60" s="260"/>
      <c r="K60" s="234" t="e">
        <f t="shared" si="10"/>
        <v>#DIV/0!</v>
      </c>
      <c r="L60" s="283" t="e">
        <f>H63/E63*100</f>
        <v>#DIV/0!</v>
      </c>
      <c r="M60" s="179"/>
    </row>
    <row r="61" spans="1:13" s="72" customFormat="1" ht="21" customHeight="1" hidden="1">
      <c r="A61" s="19"/>
      <c r="B61" s="201" t="s">
        <v>165</v>
      </c>
      <c r="C61" s="317"/>
      <c r="D61" s="318" t="s">
        <v>167</v>
      </c>
      <c r="E61" s="138" t="str">
        <f>E62</f>
        <v> </v>
      </c>
      <c r="F61" s="154"/>
      <c r="G61" s="320"/>
      <c r="H61" s="259" t="str">
        <f>H62</f>
        <v> </v>
      </c>
      <c r="I61" s="155"/>
      <c r="J61" s="260"/>
      <c r="K61" s="316"/>
      <c r="L61" s="314" t="e">
        <f>H61/E61*100</f>
        <v>#VALUE!</v>
      </c>
      <c r="M61" s="179"/>
    </row>
    <row r="62" spans="1:13" s="72" customFormat="1" ht="20.25" customHeight="1" hidden="1">
      <c r="A62" s="19"/>
      <c r="B62" s="310" t="s">
        <v>165</v>
      </c>
      <c r="C62" s="156"/>
      <c r="D62" s="315" t="s">
        <v>166</v>
      </c>
      <c r="E62" s="149" t="s">
        <v>117</v>
      </c>
      <c r="F62" s="149"/>
      <c r="G62" s="223"/>
      <c r="H62" s="319" t="s">
        <v>117</v>
      </c>
      <c r="I62" s="155"/>
      <c r="J62" s="260"/>
      <c r="K62" s="165"/>
      <c r="L62" s="314" t="e">
        <f>H62/E62*100</f>
        <v>#VALUE!</v>
      </c>
      <c r="M62" s="179"/>
    </row>
    <row r="63" spans="1:13" s="72" customFormat="1" ht="52.5" customHeight="1" hidden="1">
      <c r="A63" s="19"/>
      <c r="B63" s="201" t="s">
        <v>143</v>
      </c>
      <c r="C63" s="156"/>
      <c r="D63" s="202" t="s">
        <v>141</v>
      </c>
      <c r="E63" s="138">
        <f aca="true" t="shared" si="11" ref="E63:H64">E64</f>
        <v>0</v>
      </c>
      <c r="F63" s="138">
        <f t="shared" si="11"/>
        <v>0</v>
      </c>
      <c r="G63" s="223" t="e">
        <f t="shared" si="0"/>
        <v>#DIV/0!</v>
      </c>
      <c r="H63" s="263">
        <f t="shared" si="11"/>
        <v>0</v>
      </c>
      <c r="I63" s="155"/>
      <c r="J63" s="260"/>
      <c r="K63" s="165"/>
      <c r="L63" s="314" t="e">
        <f>H63/E63*100</f>
        <v>#DIV/0!</v>
      </c>
      <c r="M63" s="179"/>
    </row>
    <row r="64" spans="1:13" s="72" customFormat="1" ht="53.25" customHeight="1" hidden="1">
      <c r="A64" s="19"/>
      <c r="B64" s="203" t="s">
        <v>139</v>
      </c>
      <c r="C64" s="166"/>
      <c r="D64" s="121" t="s">
        <v>140</v>
      </c>
      <c r="E64" s="148">
        <f t="shared" si="11"/>
        <v>0</v>
      </c>
      <c r="F64" s="148">
        <f t="shared" si="11"/>
        <v>0</v>
      </c>
      <c r="G64" s="223" t="e">
        <f t="shared" si="0"/>
        <v>#DIV/0!</v>
      </c>
      <c r="H64" s="264">
        <f t="shared" si="11"/>
        <v>0</v>
      </c>
      <c r="I64" s="155"/>
      <c r="J64" s="260"/>
      <c r="K64" s="165"/>
      <c r="L64" s="282" t="e">
        <f>H65/E65*100</f>
        <v>#DIV/0!</v>
      </c>
      <c r="M64" s="179"/>
    </row>
    <row r="65" spans="1:13" s="72" customFormat="1" ht="57.75" customHeight="1" hidden="1">
      <c r="A65" s="19"/>
      <c r="B65" s="200"/>
      <c r="C65" s="50" t="s">
        <v>139</v>
      </c>
      <c r="D65" s="158" t="s">
        <v>142</v>
      </c>
      <c r="E65" s="159">
        <v>0</v>
      </c>
      <c r="F65" s="160"/>
      <c r="G65" s="223" t="e">
        <f t="shared" si="0"/>
        <v>#DIV/0!</v>
      </c>
      <c r="H65" s="262">
        <v>0</v>
      </c>
      <c r="I65" s="155"/>
      <c r="J65" s="260"/>
      <c r="K65" s="165"/>
      <c r="L65" s="282" t="e">
        <f>H65/E65*100</f>
        <v>#DIV/0!</v>
      </c>
      <c r="M65" s="179"/>
    </row>
    <row r="66" spans="1:13" s="72" customFormat="1" ht="42.75" customHeight="1" hidden="1">
      <c r="A66" s="16" t="s">
        <v>0</v>
      </c>
      <c r="B66" s="192" t="s">
        <v>87</v>
      </c>
      <c r="C66" s="47"/>
      <c r="D66" s="17" t="s">
        <v>90</v>
      </c>
      <c r="E66" s="144">
        <f>E67</f>
        <v>0</v>
      </c>
      <c r="F66" s="128"/>
      <c r="G66" s="223" t="e">
        <f t="shared" si="0"/>
        <v>#DIV/0!</v>
      </c>
      <c r="H66" s="250">
        <f aca="true" t="shared" si="12" ref="H66:J67">H67</f>
        <v>0</v>
      </c>
      <c r="I66" s="92">
        <f t="shared" si="12"/>
        <v>3000</v>
      </c>
      <c r="J66" s="256">
        <f t="shared" si="12"/>
        <v>4000</v>
      </c>
      <c r="K66" s="151" t="e">
        <f t="shared" si="10"/>
        <v>#DIV/0!</v>
      </c>
      <c r="L66" s="283" t="e">
        <f>H66/E66*100</f>
        <v>#DIV/0!</v>
      </c>
      <c r="M66" s="176"/>
    </row>
    <row r="67" spans="1:13" s="72" customFormat="1" ht="31.5" customHeight="1" hidden="1">
      <c r="A67" s="11" t="s">
        <v>0</v>
      </c>
      <c r="B67" s="190" t="s">
        <v>88</v>
      </c>
      <c r="C67" s="45"/>
      <c r="D67" s="12" t="s">
        <v>91</v>
      </c>
      <c r="E67" s="146">
        <f>E68</f>
        <v>0</v>
      </c>
      <c r="F67" s="109"/>
      <c r="G67" s="223" t="e">
        <f t="shared" si="0"/>
        <v>#DIV/0!</v>
      </c>
      <c r="H67" s="245">
        <f t="shared" si="12"/>
        <v>0</v>
      </c>
      <c r="I67" s="87">
        <f t="shared" si="12"/>
        <v>3000</v>
      </c>
      <c r="J67" s="246">
        <f t="shared" si="12"/>
        <v>4000</v>
      </c>
      <c r="K67" s="229" t="e">
        <f t="shared" si="10"/>
        <v>#DIV/0!</v>
      </c>
      <c r="L67" s="282" t="e">
        <f>H67/E67*100</f>
        <v>#DIV/0!</v>
      </c>
      <c r="M67" s="176"/>
    </row>
    <row r="68" spans="1:13" s="72" customFormat="1" ht="33.75" customHeight="1" hidden="1">
      <c r="A68" s="74" t="s">
        <v>0</v>
      </c>
      <c r="B68" s="193"/>
      <c r="C68" s="50" t="s">
        <v>150</v>
      </c>
      <c r="D68" s="20" t="s">
        <v>176</v>
      </c>
      <c r="E68" s="147">
        <v>0</v>
      </c>
      <c r="F68" s="130"/>
      <c r="G68" s="223" t="e">
        <f t="shared" si="0"/>
        <v>#DIV/0!</v>
      </c>
      <c r="H68" s="247">
        <v>0</v>
      </c>
      <c r="I68" s="88">
        <v>3000</v>
      </c>
      <c r="J68" s="248">
        <v>4000</v>
      </c>
      <c r="K68" s="151" t="e">
        <f t="shared" si="10"/>
        <v>#DIV/0!</v>
      </c>
      <c r="L68" s="368" t="e">
        <f>H68/E68*100</f>
        <v>#DIV/0!</v>
      </c>
      <c r="M68" s="176"/>
    </row>
    <row r="69" spans="1:13" s="72" customFormat="1" ht="33.75" customHeight="1" hidden="1">
      <c r="A69" s="74"/>
      <c r="B69" s="357" t="s">
        <v>130</v>
      </c>
      <c r="C69" s="358"/>
      <c r="D69" s="163" t="s">
        <v>131</v>
      </c>
      <c r="E69" s="139">
        <v>0</v>
      </c>
      <c r="F69" s="162"/>
      <c r="G69" s="223" t="e">
        <f t="shared" si="0"/>
        <v>#DIV/0!</v>
      </c>
      <c r="H69" s="249">
        <v>0</v>
      </c>
      <c r="I69" s="88"/>
      <c r="J69" s="248"/>
      <c r="K69" s="151"/>
      <c r="L69" s="371"/>
      <c r="M69" s="176"/>
    </row>
    <row r="70" spans="1:13" s="72" customFormat="1" ht="33.75" customHeight="1" hidden="1">
      <c r="A70" s="74"/>
      <c r="B70" s="193"/>
      <c r="C70" s="50" t="s">
        <v>132</v>
      </c>
      <c r="D70" s="285" t="s">
        <v>133</v>
      </c>
      <c r="E70" s="286">
        <v>0</v>
      </c>
      <c r="F70" s="287"/>
      <c r="G70" s="288" t="e">
        <f t="shared" si="0"/>
        <v>#DIV/0!</v>
      </c>
      <c r="H70" s="289">
        <v>0</v>
      </c>
      <c r="I70" s="290"/>
      <c r="J70" s="291"/>
      <c r="K70" s="292"/>
      <c r="L70" s="372">
        <f>H71/E71*100</f>
        <v>24.885490994731775</v>
      </c>
      <c r="M70" s="176"/>
    </row>
    <row r="71" spans="1:13" s="72" customFormat="1" ht="25.5" customHeight="1">
      <c r="A71" s="5" t="s">
        <v>0</v>
      </c>
      <c r="B71" s="187" t="s">
        <v>31</v>
      </c>
      <c r="C71" s="42"/>
      <c r="D71" s="6" t="s">
        <v>32</v>
      </c>
      <c r="E71" s="84">
        <f aca="true" t="shared" si="13" ref="E71:J71">E72</f>
        <v>1996498</v>
      </c>
      <c r="F71" s="84">
        <f t="shared" si="13"/>
        <v>0</v>
      </c>
      <c r="G71" s="288">
        <f t="shared" si="0"/>
        <v>24.885490994731775</v>
      </c>
      <c r="H71" s="265">
        <f t="shared" si="13"/>
        <v>496838.33</v>
      </c>
      <c r="I71" s="84">
        <f t="shared" si="13"/>
        <v>3050820</v>
      </c>
      <c r="J71" s="240">
        <f t="shared" si="13"/>
        <v>3418268</v>
      </c>
      <c r="K71" s="235">
        <f t="shared" si="10"/>
        <v>24.885490994731775</v>
      </c>
      <c r="L71" s="373"/>
      <c r="M71" s="180"/>
    </row>
    <row r="72" spans="1:13" s="72" customFormat="1" ht="26.25" customHeight="1">
      <c r="A72" s="23" t="s">
        <v>0</v>
      </c>
      <c r="B72" s="188" t="s">
        <v>33</v>
      </c>
      <c r="C72" s="43"/>
      <c r="D72" s="24" t="s">
        <v>34</v>
      </c>
      <c r="E72" s="142">
        <f>E73+E78+E90</f>
        <v>1996498</v>
      </c>
      <c r="F72" s="133"/>
      <c r="G72" s="223">
        <f t="shared" si="0"/>
        <v>24.885490994731775</v>
      </c>
      <c r="H72" s="241">
        <f>H73+H78+H90+H99</f>
        <v>496838.33</v>
      </c>
      <c r="I72" s="93">
        <f>I73+I78+I90</f>
        <v>3050820</v>
      </c>
      <c r="J72" s="266">
        <f>J73+J78+J90</f>
        <v>3418268</v>
      </c>
      <c r="K72" s="230">
        <f t="shared" si="10"/>
        <v>24.885490994731775</v>
      </c>
      <c r="L72" s="298">
        <f aca="true" t="shared" si="14" ref="L72:L77">H72/E72*100</f>
        <v>24.885490994731775</v>
      </c>
      <c r="M72" s="175"/>
    </row>
    <row r="73" spans="1:13" s="75" customFormat="1" ht="29.25" customHeight="1" thickBot="1">
      <c r="A73" s="25" t="s">
        <v>0</v>
      </c>
      <c r="B73" s="204" t="s">
        <v>35</v>
      </c>
      <c r="C73" s="52"/>
      <c r="D73" s="26" t="s">
        <v>55</v>
      </c>
      <c r="E73" s="136">
        <f>E74+E76</f>
        <v>1925987</v>
      </c>
      <c r="F73" s="26"/>
      <c r="G73" s="223">
        <f t="shared" si="0"/>
        <v>25.000012980357607</v>
      </c>
      <c r="H73" s="267">
        <f>H74+H76</f>
        <v>481497</v>
      </c>
      <c r="I73" s="94">
        <f>I74+I76</f>
        <v>2634467</v>
      </c>
      <c r="J73" s="268">
        <f>J74+J76</f>
        <v>2982009</v>
      </c>
      <c r="K73" s="152">
        <f t="shared" si="10"/>
        <v>25.000012980357607</v>
      </c>
      <c r="L73" s="299">
        <f t="shared" si="14"/>
        <v>25.000012980357607</v>
      </c>
      <c r="M73" s="181"/>
    </row>
    <row r="74" spans="1:13" s="75" customFormat="1" ht="22.5" customHeight="1" thickBot="1">
      <c r="A74" s="76" t="s">
        <v>0</v>
      </c>
      <c r="B74" s="190" t="s">
        <v>36</v>
      </c>
      <c r="C74" s="45"/>
      <c r="D74" s="12" t="s">
        <v>56</v>
      </c>
      <c r="E74" s="137">
        <f aca="true" t="shared" si="15" ref="E74:J74">E75</f>
        <v>684000</v>
      </c>
      <c r="F74" s="137">
        <f t="shared" si="15"/>
        <v>0</v>
      </c>
      <c r="G74" s="223">
        <f t="shared" si="0"/>
        <v>25</v>
      </c>
      <c r="H74" s="269">
        <f t="shared" si="15"/>
        <v>171000</v>
      </c>
      <c r="I74" s="95">
        <f t="shared" si="15"/>
        <v>756000</v>
      </c>
      <c r="J74" s="270">
        <f t="shared" si="15"/>
        <v>810000</v>
      </c>
      <c r="K74" s="236">
        <f t="shared" si="10"/>
        <v>25</v>
      </c>
      <c r="L74" s="284">
        <f t="shared" si="14"/>
        <v>25</v>
      </c>
      <c r="M74" s="182"/>
    </row>
    <row r="75" spans="1:13" s="75" customFormat="1" ht="24" customHeight="1" thickBot="1">
      <c r="A75" s="30" t="s">
        <v>0</v>
      </c>
      <c r="B75" s="193"/>
      <c r="C75" s="46" t="s">
        <v>58</v>
      </c>
      <c r="D75" s="14" t="s">
        <v>57</v>
      </c>
      <c r="E75" s="161">
        <v>684000</v>
      </c>
      <c r="F75" s="14"/>
      <c r="G75" s="223">
        <f t="shared" si="0"/>
        <v>25</v>
      </c>
      <c r="H75" s="247">
        <v>171000</v>
      </c>
      <c r="I75" s="96">
        <v>756000</v>
      </c>
      <c r="J75" s="271">
        <v>810000</v>
      </c>
      <c r="K75" s="236">
        <f t="shared" si="10"/>
        <v>25</v>
      </c>
      <c r="L75" s="284">
        <f t="shared" si="14"/>
        <v>25</v>
      </c>
      <c r="M75" s="182"/>
    </row>
    <row r="76" spans="1:13" s="75" customFormat="1" ht="30.75" customHeight="1" thickBot="1">
      <c r="A76" s="76" t="s">
        <v>0</v>
      </c>
      <c r="B76" s="190" t="s">
        <v>37</v>
      </c>
      <c r="C76" s="45"/>
      <c r="D76" s="12" t="s">
        <v>38</v>
      </c>
      <c r="E76" s="137">
        <f>E77</f>
        <v>1241987</v>
      </c>
      <c r="F76" s="12"/>
      <c r="G76" s="223">
        <f t="shared" si="0"/>
        <v>25.000020129035168</v>
      </c>
      <c r="H76" s="245">
        <f>H77</f>
        <v>310497</v>
      </c>
      <c r="I76" s="95">
        <f>I77</f>
        <v>1878467</v>
      </c>
      <c r="J76" s="270">
        <f>J77</f>
        <v>2172009</v>
      </c>
      <c r="K76" s="236">
        <f t="shared" si="10"/>
        <v>25.000020129035168</v>
      </c>
      <c r="L76" s="284">
        <f t="shared" si="14"/>
        <v>25.000020129035168</v>
      </c>
      <c r="M76" s="182"/>
    </row>
    <row r="77" spans="1:13" s="75" customFormat="1" ht="26.25" customHeight="1">
      <c r="A77" s="21" t="s">
        <v>0</v>
      </c>
      <c r="B77" s="193"/>
      <c r="C77" s="46" t="s">
        <v>59</v>
      </c>
      <c r="D77" s="14" t="s">
        <v>60</v>
      </c>
      <c r="E77" s="161">
        <v>1241987</v>
      </c>
      <c r="F77" s="14"/>
      <c r="G77" s="223">
        <f t="shared" si="0"/>
        <v>25.000020129035168</v>
      </c>
      <c r="H77" s="247">
        <v>310497</v>
      </c>
      <c r="I77" s="96">
        <v>1878467</v>
      </c>
      <c r="J77" s="271">
        <v>2172009</v>
      </c>
      <c r="K77" s="236">
        <f t="shared" si="10"/>
        <v>25.000020129035168</v>
      </c>
      <c r="L77" s="284">
        <f t="shared" si="14"/>
        <v>25.000020129035168</v>
      </c>
      <c r="M77" s="182"/>
    </row>
    <row r="78" spans="1:13" s="75" customFormat="1" ht="27" customHeight="1" hidden="1">
      <c r="A78" s="28" t="s">
        <v>0</v>
      </c>
      <c r="B78" s="204" t="s">
        <v>39</v>
      </c>
      <c r="C78" s="52"/>
      <c r="D78" s="26" t="s">
        <v>61</v>
      </c>
      <c r="E78" s="136">
        <f>E88+E86+E84</f>
        <v>0</v>
      </c>
      <c r="F78" s="136">
        <f>F88+F86+F84</f>
        <v>0</v>
      </c>
      <c r="G78" s="223" t="e">
        <f t="shared" si="0"/>
        <v>#DIV/0!</v>
      </c>
      <c r="H78" s="272">
        <f>H88+H86+H84</f>
        <v>0</v>
      </c>
      <c r="I78" s="94">
        <f>I88</f>
        <v>344115</v>
      </c>
      <c r="J78" s="268">
        <f>J88</f>
        <v>359571</v>
      </c>
      <c r="K78" s="237" t="e">
        <f t="shared" si="10"/>
        <v>#DIV/0!</v>
      </c>
      <c r="L78" s="377" t="e">
        <f>H78/E78*100</f>
        <v>#DIV/0!</v>
      </c>
      <c r="M78" s="181"/>
    </row>
    <row r="79" spans="1:13" s="75" customFormat="1" ht="27" customHeight="1" hidden="1">
      <c r="A79" s="29"/>
      <c r="B79" s="200"/>
      <c r="C79" s="115"/>
      <c r="D79" s="116"/>
      <c r="E79" s="116"/>
      <c r="F79" s="116"/>
      <c r="G79" s="223" t="e">
        <f t="shared" si="0"/>
        <v>#DIV/0!</v>
      </c>
      <c r="H79" s="259"/>
      <c r="I79" s="94"/>
      <c r="J79" s="268"/>
      <c r="K79" s="237" t="e">
        <f t="shared" si="10"/>
        <v>#DIV/0!</v>
      </c>
      <c r="L79" s="378"/>
      <c r="M79" s="181"/>
    </row>
    <row r="80" spans="1:13" s="75" customFormat="1" ht="66" customHeight="1" hidden="1">
      <c r="A80" s="29"/>
      <c r="B80" s="345" t="s">
        <v>113</v>
      </c>
      <c r="C80" s="346"/>
      <c r="D80" s="122" t="s">
        <v>114</v>
      </c>
      <c r="E80" s="138">
        <v>0</v>
      </c>
      <c r="F80" s="122"/>
      <c r="G80" s="223" t="e">
        <f t="shared" si="0"/>
        <v>#DIV/0!</v>
      </c>
      <c r="H80" s="261">
        <v>0</v>
      </c>
      <c r="I80" s="94"/>
      <c r="J80" s="268"/>
      <c r="K80" s="237" t="e">
        <f t="shared" si="10"/>
        <v>#DIV/0!</v>
      </c>
      <c r="L80" s="370"/>
      <c r="M80" s="181"/>
    </row>
    <row r="81" spans="1:13" s="75" customFormat="1" ht="53.25" customHeight="1" hidden="1">
      <c r="A81" s="29"/>
      <c r="B81" s="200"/>
      <c r="C81" s="119" t="s">
        <v>111</v>
      </c>
      <c r="D81" s="120" t="s">
        <v>112</v>
      </c>
      <c r="E81" s="138">
        <v>0</v>
      </c>
      <c r="F81" s="120"/>
      <c r="G81" s="223" t="e">
        <f t="shared" si="0"/>
        <v>#DIV/0!</v>
      </c>
      <c r="H81" s="262">
        <v>0</v>
      </c>
      <c r="I81" s="94"/>
      <c r="J81" s="268"/>
      <c r="K81" s="237" t="e">
        <f t="shared" si="10"/>
        <v>#DIV/0!</v>
      </c>
      <c r="L81" s="370"/>
      <c r="M81" s="181"/>
    </row>
    <row r="82" spans="1:13" s="75" customFormat="1" ht="49.5" customHeight="1" hidden="1">
      <c r="A82" s="29"/>
      <c r="B82" s="345" t="s">
        <v>109</v>
      </c>
      <c r="C82" s="346"/>
      <c r="D82" s="121" t="s">
        <v>110</v>
      </c>
      <c r="E82" s="138">
        <v>0</v>
      </c>
      <c r="F82" s="121"/>
      <c r="G82" s="223" t="e">
        <f t="shared" si="0"/>
        <v>#DIV/0!</v>
      </c>
      <c r="H82" s="261">
        <v>0</v>
      </c>
      <c r="I82" s="94"/>
      <c r="J82" s="268"/>
      <c r="K82" s="237" t="e">
        <f t="shared" si="10"/>
        <v>#DIV/0!</v>
      </c>
      <c r="L82" s="370"/>
      <c r="M82" s="181"/>
    </row>
    <row r="83" spans="1:13" s="75" customFormat="1" ht="38.25" customHeight="1" hidden="1">
      <c r="A83" s="29"/>
      <c r="B83" s="200"/>
      <c r="C83" s="119" t="s">
        <v>107</v>
      </c>
      <c r="D83" s="120" t="s">
        <v>108</v>
      </c>
      <c r="E83" s="138">
        <v>0</v>
      </c>
      <c r="F83" s="120"/>
      <c r="G83" s="223" t="e">
        <f t="shared" si="0"/>
        <v>#DIV/0!</v>
      </c>
      <c r="H83" s="262">
        <v>0</v>
      </c>
      <c r="I83" s="94"/>
      <c r="J83" s="268"/>
      <c r="K83" s="237" t="e">
        <f t="shared" si="10"/>
        <v>#DIV/0!</v>
      </c>
      <c r="L83" s="370"/>
      <c r="M83" s="181"/>
    </row>
    <row r="84" spans="1:13" s="75" customFormat="1" ht="67.5" customHeight="1" hidden="1">
      <c r="A84" s="29"/>
      <c r="B84" s="362" t="s">
        <v>118</v>
      </c>
      <c r="C84" s="363"/>
      <c r="D84" s="153" t="s">
        <v>119</v>
      </c>
      <c r="E84" s="148">
        <f>E85</f>
        <v>0</v>
      </c>
      <c r="F84" s="120"/>
      <c r="G84" s="223" t="e">
        <f t="shared" si="0"/>
        <v>#DIV/0!</v>
      </c>
      <c r="H84" s="261">
        <f>H85</f>
        <v>0</v>
      </c>
      <c r="I84" s="94"/>
      <c r="J84" s="268"/>
      <c r="K84" s="238" t="e">
        <f t="shared" si="10"/>
        <v>#DIV/0!</v>
      </c>
      <c r="L84" s="370"/>
      <c r="M84" s="183"/>
    </row>
    <row r="85" spans="1:13" s="75" customFormat="1" ht="54" customHeight="1" hidden="1">
      <c r="A85" s="29"/>
      <c r="B85" s="364" t="s">
        <v>120</v>
      </c>
      <c r="C85" s="365"/>
      <c r="D85" s="120" t="s">
        <v>121</v>
      </c>
      <c r="E85" s="149">
        <v>0</v>
      </c>
      <c r="F85" s="120"/>
      <c r="G85" s="223" t="e">
        <f aca="true" t="shared" si="16" ref="G85:G101">H85/E85*100</f>
        <v>#DIV/0!</v>
      </c>
      <c r="H85" s="262">
        <v>0</v>
      </c>
      <c r="I85" s="94"/>
      <c r="J85" s="268"/>
      <c r="K85" s="238" t="e">
        <f t="shared" si="10"/>
        <v>#DIV/0!</v>
      </c>
      <c r="L85" s="370"/>
      <c r="M85" s="183"/>
    </row>
    <row r="86" spans="1:13" s="75" customFormat="1" ht="50.25" customHeight="1" hidden="1">
      <c r="A86" s="29"/>
      <c r="B86" s="362" t="s">
        <v>122</v>
      </c>
      <c r="C86" s="363"/>
      <c r="D86" s="121" t="s">
        <v>110</v>
      </c>
      <c r="E86" s="148">
        <v>0</v>
      </c>
      <c r="F86" s="120"/>
      <c r="G86" s="223" t="e">
        <f t="shared" si="16"/>
        <v>#DIV/0!</v>
      </c>
      <c r="H86" s="261">
        <v>0</v>
      </c>
      <c r="I86" s="94"/>
      <c r="J86" s="268"/>
      <c r="K86" s="238" t="e">
        <f t="shared" si="10"/>
        <v>#DIV/0!</v>
      </c>
      <c r="L86" s="370"/>
      <c r="M86" s="183"/>
    </row>
    <row r="87" spans="1:13" s="75" customFormat="1" ht="38.25" customHeight="1" hidden="1">
      <c r="A87" s="29"/>
      <c r="B87" s="343" t="s">
        <v>123</v>
      </c>
      <c r="C87" s="325"/>
      <c r="D87" s="120" t="s">
        <v>124</v>
      </c>
      <c r="E87" s="149">
        <v>0</v>
      </c>
      <c r="F87" s="120"/>
      <c r="G87" s="223" t="e">
        <f t="shared" si="16"/>
        <v>#DIV/0!</v>
      </c>
      <c r="H87" s="262">
        <v>0</v>
      </c>
      <c r="I87" s="94"/>
      <c r="J87" s="268"/>
      <c r="K87" s="238" t="e">
        <f t="shared" si="10"/>
        <v>#DIV/0!</v>
      </c>
      <c r="L87" s="370"/>
      <c r="M87" s="183"/>
    </row>
    <row r="88" spans="1:13" s="75" customFormat="1" ht="22.5" customHeight="1" hidden="1">
      <c r="A88" s="29" t="s">
        <v>0</v>
      </c>
      <c r="B88" s="190" t="s">
        <v>62</v>
      </c>
      <c r="C88" s="45"/>
      <c r="D88" s="12" t="s">
        <v>41</v>
      </c>
      <c r="E88" s="148">
        <f aca="true" t="shared" si="17" ref="E88:J88">E89</f>
        <v>0</v>
      </c>
      <c r="F88" s="148">
        <f t="shared" si="17"/>
        <v>0</v>
      </c>
      <c r="G88" s="223" t="e">
        <f t="shared" si="16"/>
        <v>#DIV/0!</v>
      </c>
      <c r="H88" s="264">
        <f t="shared" si="17"/>
        <v>0</v>
      </c>
      <c r="I88" s="95">
        <f t="shared" si="17"/>
        <v>344115</v>
      </c>
      <c r="J88" s="270">
        <f t="shared" si="17"/>
        <v>359571</v>
      </c>
      <c r="K88" s="236" t="e">
        <f aca="true" t="shared" si="18" ref="K88:K94">H88/E88*100</f>
        <v>#DIV/0!</v>
      </c>
      <c r="L88" s="282" t="e">
        <f aca="true" t="shared" si="19" ref="L88:L94">H88/E88*100</f>
        <v>#DIV/0!</v>
      </c>
      <c r="M88" s="182"/>
    </row>
    <row r="89" spans="1:13" s="75" customFormat="1" ht="20.25" customHeight="1" hidden="1">
      <c r="A89" s="29"/>
      <c r="B89" s="193"/>
      <c r="C89" s="46" t="s">
        <v>63</v>
      </c>
      <c r="D89" s="14" t="s">
        <v>178</v>
      </c>
      <c r="E89" s="159">
        <v>0</v>
      </c>
      <c r="F89" s="14"/>
      <c r="G89" s="223" t="e">
        <f t="shared" si="16"/>
        <v>#DIV/0!</v>
      </c>
      <c r="H89" s="247">
        <v>0</v>
      </c>
      <c r="I89" s="96">
        <v>344115</v>
      </c>
      <c r="J89" s="271">
        <v>359571</v>
      </c>
      <c r="K89" s="236" t="e">
        <f t="shared" si="18"/>
        <v>#DIV/0!</v>
      </c>
      <c r="L89" s="282" t="e">
        <f t="shared" si="19"/>
        <v>#DIV/0!</v>
      </c>
      <c r="M89" s="182"/>
    </row>
    <row r="90" spans="1:13" s="75" customFormat="1" ht="29.25" customHeight="1" thickBot="1">
      <c r="A90" s="25"/>
      <c r="B90" s="204" t="s">
        <v>64</v>
      </c>
      <c r="C90" s="52"/>
      <c r="D90" s="26" t="s">
        <v>65</v>
      </c>
      <c r="E90" s="136">
        <f>E91+E93</f>
        <v>70511</v>
      </c>
      <c r="F90" s="26"/>
      <c r="G90" s="223">
        <f t="shared" si="16"/>
        <v>21.75735700812639</v>
      </c>
      <c r="H90" s="267">
        <f>H91+H93</f>
        <v>15341.33</v>
      </c>
      <c r="I90" s="94">
        <f>I91+I93</f>
        <v>72238</v>
      </c>
      <c r="J90" s="268">
        <f>J91+J93</f>
        <v>76688</v>
      </c>
      <c r="K90" s="237">
        <f t="shared" si="18"/>
        <v>21.75735700812639</v>
      </c>
      <c r="L90" s="299">
        <f t="shared" si="19"/>
        <v>21.75735700812639</v>
      </c>
      <c r="M90" s="181"/>
    </row>
    <row r="91" spans="1:13" s="75" customFormat="1" ht="32.25" customHeight="1" thickBot="1">
      <c r="A91" s="76"/>
      <c r="B91" s="190" t="s">
        <v>67</v>
      </c>
      <c r="C91" s="45"/>
      <c r="D91" s="12" t="s">
        <v>66</v>
      </c>
      <c r="E91" s="137">
        <f>E92</f>
        <v>60971</v>
      </c>
      <c r="F91" s="12"/>
      <c r="G91" s="223">
        <f t="shared" si="16"/>
        <v>21.24998769907005</v>
      </c>
      <c r="H91" s="245">
        <f>H92</f>
        <v>12956.33</v>
      </c>
      <c r="I91" s="95">
        <f>I92</f>
        <v>48438</v>
      </c>
      <c r="J91" s="270">
        <f>J92</f>
        <v>51488</v>
      </c>
      <c r="K91" s="236">
        <f t="shared" si="18"/>
        <v>21.24998769907005</v>
      </c>
      <c r="L91" s="284">
        <f t="shared" si="19"/>
        <v>21.24998769907005</v>
      </c>
      <c r="M91" s="182"/>
    </row>
    <row r="92" spans="1:13" s="75" customFormat="1" ht="28.5" customHeight="1" thickBot="1">
      <c r="A92" s="29"/>
      <c r="B92" s="193"/>
      <c r="C92" s="46" t="s">
        <v>68</v>
      </c>
      <c r="D92" s="20" t="s">
        <v>177</v>
      </c>
      <c r="E92" s="170">
        <v>60971</v>
      </c>
      <c r="F92" s="20"/>
      <c r="G92" s="223">
        <f t="shared" si="16"/>
        <v>21.24998769907005</v>
      </c>
      <c r="H92" s="247">
        <v>12956.33</v>
      </c>
      <c r="I92" s="96">
        <v>48438</v>
      </c>
      <c r="J92" s="271">
        <v>51488</v>
      </c>
      <c r="K92" s="236">
        <f t="shared" si="18"/>
        <v>21.24998769907005</v>
      </c>
      <c r="L92" s="284">
        <f t="shared" si="19"/>
        <v>21.24998769907005</v>
      </c>
      <c r="M92" s="182"/>
    </row>
    <row r="93" spans="1:13" s="75" customFormat="1" ht="32.25" customHeight="1" thickBot="1">
      <c r="A93" s="76"/>
      <c r="B93" s="190" t="s">
        <v>69</v>
      </c>
      <c r="C93" s="45"/>
      <c r="D93" s="12" t="s">
        <v>40</v>
      </c>
      <c r="E93" s="137">
        <f>E94</f>
        <v>9540</v>
      </c>
      <c r="F93" s="12"/>
      <c r="G93" s="223">
        <f t="shared" si="16"/>
        <v>25</v>
      </c>
      <c r="H93" s="245">
        <f>H94</f>
        <v>2385</v>
      </c>
      <c r="I93" s="95">
        <f>I94</f>
        <v>23800</v>
      </c>
      <c r="J93" s="270">
        <f>J94</f>
        <v>25200</v>
      </c>
      <c r="K93" s="236">
        <f t="shared" si="18"/>
        <v>25</v>
      </c>
      <c r="L93" s="284">
        <f t="shared" si="19"/>
        <v>25</v>
      </c>
      <c r="M93" s="182"/>
    </row>
    <row r="94" spans="1:13" s="75" customFormat="1" ht="28.5" customHeight="1" thickBot="1">
      <c r="A94" s="29"/>
      <c r="B94" s="193"/>
      <c r="C94" s="46" t="s">
        <v>70</v>
      </c>
      <c r="D94" s="20" t="s">
        <v>71</v>
      </c>
      <c r="E94" s="170">
        <v>9540</v>
      </c>
      <c r="F94" s="20"/>
      <c r="G94" s="223">
        <f t="shared" si="16"/>
        <v>25</v>
      </c>
      <c r="H94" s="247">
        <v>2385</v>
      </c>
      <c r="I94" s="96">
        <v>23800</v>
      </c>
      <c r="J94" s="271">
        <v>25200</v>
      </c>
      <c r="K94" s="236">
        <f t="shared" si="18"/>
        <v>25</v>
      </c>
      <c r="L94" s="368">
        <f t="shared" si="19"/>
        <v>25</v>
      </c>
      <c r="M94" s="182"/>
    </row>
    <row r="95" spans="1:13" s="72" customFormat="1" ht="25.5" customHeight="1" hidden="1">
      <c r="A95" s="5"/>
      <c r="B95" s="187" t="s">
        <v>42</v>
      </c>
      <c r="C95" s="42"/>
      <c r="D95" s="6" t="s">
        <v>43</v>
      </c>
      <c r="E95" s="140">
        <f>H95</f>
        <v>0</v>
      </c>
      <c r="F95" s="125"/>
      <c r="G95" s="223" t="e">
        <f t="shared" si="16"/>
        <v>#DIV/0!</v>
      </c>
      <c r="H95" s="265">
        <f>H96</f>
        <v>0</v>
      </c>
      <c r="I95" s="84">
        <f aca="true" t="shared" si="20" ref="I95:J97">I96</f>
        <v>0</v>
      </c>
      <c r="J95" s="240">
        <f t="shared" si="20"/>
        <v>0</v>
      </c>
      <c r="K95" s="236"/>
      <c r="L95" s="371"/>
      <c r="M95" s="182"/>
    </row>
    <row r="96" spans="1:13" s="72" customFormat="1" ht="39" customHeight="1" hidden="1">
      <c r="A96" s="31"/>
      <c r="B96" s="205" t="s">
        <v>44</v>
      </c>
      <c r="C96" s="53"/>
      <c r="D96" s="24" t="s">
        <v>45</v>
      </c>
      <c r="E96" s="140">
        <f>H96</f>
        <v>0</v>
      </c>
      <c r="F96" s="133"/>
      <c r="G96" s="223" t="e">
        <f t="shared" si="16"/>
        <v>#DIV/0!</v>
      </c>
      <c r="H96" s="241">
        <f>H97</f>
        <v>0</v>
      </c>
      <c r="I96" s="93">
        <f t="shared" si="20"/>
        <v>0</v>
      </c>
      <c r="J96" s="266">
        <f t="shared" si="20"/>
        <v>0</v>
      </c>
      <c r="K96" s="236"/>
      <c r="L96" s="356"/>
      <c r="M96" s="182"/>
    </row>
    <row r="97" spans="1:13" s="75" customFormat="1" ht="21.75" customHeight="1" hidden="1">
      <c r="A97" s="25"/>
      <c r="B97" s="204" t="s">
        <v>46</v>
      </c>
      <c r="C97" s="52"/>
      <c r="D97" s="26" t="s">
        <v>47</v>
      </c>
      <c r="E97" s="140">
        <f>H97</f>
        <v>0</v>
      </c>
      <c r="F97" s="26"/>
      <c r="G97" s="223" t="e">
        <f t="shared" si="16"/>
        <v>#DIV/0!</v>
      </c>
      <c r="H97" s="273">
        <f>H98</f>
        <v>0</v>
      </c>
      <c r="I97" s="97">
        <f t="shared" si="20"/>
        <v>0</v>
      </c>
      <c r="J97" s="274">
        <f t="shared" si="20"/>
        <v>0</v>
      </c>
      <c r="K97" s="236"/>
      <c r="L97" s="356"/>
      <c r="M97" s="182"/>
    </row>
    <row r="98" spans="1:13" s="75" customFormat="1" ht="25.5" customHeight="1" hidden="1">
      <c r="A98" s="29"/>
      <c r="B98" s="193"/>
      <c r="C98" s="46" t="s">
        <v>73</v>
      </c>
      <c r="D98" s="20" t="s">
        <v>72</v>
      </c>
      <c r="E98" s="140">
        <f>H98</f>
        <v>0</v>
      </c>
      <c r="F98" s="20"/>
      <c r="G98" s="223" t="e">
        <f t="shared" si="16"/>
        <v>#DIV/0!</v>
      </c>
      <c r="H98" s="247"/>
      <c r="I98" s="96"/>
      <c r="J98" s="271"/>
      <c r="K98" s="236"/>
      <c r="L98" s="356"/>
      <c r="M98" s="182"/>
    </row>
    <row r="99" spans="1:13" s="75" customFormat="1" ht="25.5" customHeight="1" hidden="1">
      <c r="A99" s="29"/>
      <c r="B99" s="360" t="s">
        <v>106</v>
      </c>
      <c r="C99" s="361"/>
      <c r="D99" s="118" t="s">
        <v>47</v>
      </c>
      <c r="E99" s="136">
        <v>0</v>
      </c>
      <c r="F99" s="134"/>
      <c r="G99" s="223" t="e">
        <f t="shared" si="16"/>
        <v>#DIV/0!</v>
      </c>
      <c r="H99" s="275">
        <v>0</v>
      </c>
      <c r="I99" s="114"/>
      <c r="J99" s="276"/>
      <c r="K99" s="237">
        <v>0</v>
      </c>
      <c r="L99" s="356"/>
      <c r="M99" s="181"/>
    </row>
    <row r="100" spans="1:13" s="75" customFormat="1" ht="25.5" customHeight="1" hidden="1">
      <c r="A100" s="29"/>
      <c r="B100" s="353" t="s">
        <v>105</v>
      </c>
      <c r="C100" s="359"/>
      <c r="D100" s="117" t="s">
        <v>104</v>
      </c>
      <c r="E100" s="145">
        <v>0</v>
      </c>
      <c r="F100" s="135"/>
      <c r="G100" s="223" t="e">
        <f t="shared" si="16"/>
        <v>#DIV/0!</v>
      </c>
      <c r="H100" s="277">
        <v>0</v>
      </c>
      <c r="I100" s="114"/>
      <c r="J100" s="276"/>
      <c r="K100" s="236">
        <v>0</v>
      </c>
      <c r="L100" s="356"/>
      <c r="M100" s="182"/>
    </row>
    <row r="101" spans="1:13" s="75" customFormat="1" ht="25.5" customHeight="1" hidden="1">
      <c r="A101" s="29"/>
      <c r="B101" s="206"/>
      <c r="C101" s="207" t="s">
        <v>103</v>
      </c>
      <c r="D101" s="208" t="s">
        <v>104</v>
      </c>
      <c r="E101" s="209">
        <v>0</v>
      </c>
      <c r="F101" s="210"/>
      <c r="G101" s="224" t="e">
        <f t="shared" si="16"/>
        <v>#DIV/0!</v>
      </c>
      <c r="H101" s="278">
        <v>0</v>
      </c>
      <c r="I101" s="211"/>
      <c r="J101" s="279"/>
      <c r="K101" s="239">
        <v>0</v>
      </c>
      <c r="L101" s="356"/>
      <c r="M101" s="182"/>
    </row>
    <row r="102" spans="1:13" s="72" customFormat="1" ht="18.75" customHeight="1" thickBot="1">
      <c r="A102" s="32"/>
      <c r="B102" s="212" t="s">
        <v>48</v>
      </c>
      <c r="C102" s="213"/>
      <c r="D102" s="214"/>
      <c r="E102" s="215">
        <f>E71+E11</f>
        <v>2648298</v>
      </c>
      <c r="F102" s="215">
        <f>F71+F11</f>
        <v>0</v>
      </c>
      <c r="G102" s="215" t="e">
        <f>G71+G11</f>
        <v>#DIV/0!</v>
      </c>
      <c r="H102" s="215">
        <f>H71+H11</f>
        <v>873667.64</v>
      </c>
      <c r="I102" s="280">
        <f>I95+I71+I11</f>
        <v>3439258</v>
      </c>
      <c r="J102" s="281">
        <f>J95+J71+J11</f>
        <v>3810947</v>
      </c>
      <c r="K102" s="216">
        <f>H102/E102*100</f>
        <v>32.98977834065502</v>
      </c>
      <c r="L102" s="374">
        <f>H102/E102*100</f>
        <v>32.98977834065502</v>
      </c>
      <c r="M102" s="184"/>
    </row>
    <row r="103" spans="1:12" s="72" customFormat="1" ht="15" customHeight="1" hidden="1">
      <c r="A103" s="33"/>
      <c r="B103" s="217" t="s">
        <v>49</v>
      </c>
      <c r="C103" s="218"/>
      <c r="D103" s="219"/>
      <c r="E103" s="220"/>
      <c r="F103" s="220"/>
      <c r="G103" s="220"/>
      <c r="H103" s="221" t="e">
        <f>H102-#REF!</f>
        <v>#REF!</v>
      </c>
      <c r="I103" s="221" t="e">
        <f>I102-#REF!</f>
        <v>#REF!</v>
      </c>
      <c r="J103" s="221" t="e">
        <f>J102-#REF!</f>
        <v>#REF!</v>
      </c>
      <c r="K103" s="222"/>
      <c r="L103" s="375"/>
    </row>
    <row r="104" spans="1:10" s="72" customFormat="1" ht="15" customHeight="1">
      <c r="A104" s="34"/>
      <c r="B104" s="60"/>
      <c r="C104" s="60"/>
      <c r="D104" s="61"/>
      <c r="E104" s="61"/>
      <c r="F104" s="61"/>
      <c r="G104" s="61"/>
      <c r="H104" s="98"/>
      <c r="I104" s="98"/>
      <c r="J104" s="98"/>
    </row>
    <row r="105" spans="1:10" s="72" customFormat="1" ht="15" customHeight="1">
      <c r="A105" s="37"/>
      <c r="B105" s="54"/>
      <c r="C105" s="54"/>
      <c r="D105" s="35"/>
      <c r="E105" s="35"/>
      <c r="F105" s="35"/>
      <c r="G105" s="35"/>
      <c r="H105" s="99"/>
      <c r="I105" s="99"/>
      <c r="J105" s="99"/>
    </row>
    <row r="106" spans="1:10" s="72" customFormat="1" ht="15" customHeight="1">
      <c r="A106" s="34"/>
      <c r="B106" s="60"/>
      <c r="C106" s="60"/>
      <c r="D106" s="61"/>
      <c r="E106" s="61"/>
      <c r="F106" s="61"/>
      <c r="G106" s="61"/>
      <c r="H106" s="98"/>
      <c r="I106" s="98"/>
      <c r="J106" s="98"/>
    </row>
    <row r="107" spans="1:10" s="72" customFormat="1" ht="15" customHeight="1">
      <c r="A107" s="37"/>
      <c r="B107" s="54"/>
      <c r="C107" s="54"/>
      <c r="D107" s="35"/>
      <c r="E107" s="35"/>
      <c r="F107" s="35"/>
      <c r="G107" s="35"/>
      <c r="H107" s="99"/>
      <c r="I107" s="99"/>
      <c r="J107" s="99"/>
    </row>
    <row r="108" spans="1:10" s="72" customFormat="1" ht="15" customHeight="1">
      <c r="A108" s="36"/>
      <c r="B108" s="62"/>
      <c r="C108" s="62"/>
      <c r="D108" s="63"/>
      <c r="E108" s="63"/>
      <c r="F108" s="63"/>
      <c r="G108" s="63"/>
      <c r="H108" s="100"/>
      <c r="I108" s="100"/>
      <c r="J108" s="100"/>
    </row>
    <row r="109" spans="1:10" s="72" customFormat="1" ht="15" customHeight="1">
      <c r="A109" s="36"/>
      <c r="B109" s="62"/>
      <c r="C109" s="62"/>
      <c r="D109" s="63"/>
      <c r="E109" s="63"/>
      <c r="F109" s="63"/>
      <c r="G109" s="63"/>
      <c r="H109" s="100"/>
      <c r="I109" s="100"/>
      <c r="J109" s="100"/>
    </row>
    <row r="110" spans="1:10" s="72" customFormat="1" ht="15" customHeight="1">
      <c r="A110" s="37"/>
      <c r="B110" s="54"/>
      <c r="C110" s="54"/>
      <c r="D110" s="35"/>
      <c r="E110" s="35"/>
      <c r="F110" s="35"/>
      <c r="G110" s="35"/>
      <c r="H110" s="99"/>
      <c r="I110" s="99"/>
      <c r="J110" s="99"/>
    </row>
    <row r="111" spans="1:10" s="72" customFormat="1" ht="15" customHeight="1">
      <c r="A111" s="37"/>
      <c r="B111" s="54"/>
      <c r="C111" s="54"/>
      <c r="D111" s="35"/>
      <c r="E111" s="35"/>
      <c r="F111" s="35"/>
      <c r="G111" s="35"/>
      <c r="H111" s="99"/>
      <c r="I111" s="99"/>
      <c r="J111" s="99"/>
    </row>
    <row r="112" spans="1:10" s="72" customFormat="1" ht="15" customHeight="1">
      <c r="A112" s="36"/>
      <c r="B112" s="62"/>
      <c r="C112" s="62"/>
      <c r="D112" s="63"/>
      <c r="E112" s="63"/>
      <c r="F112" s="63"/>
      <c r="G112" s="63"/>
      <c r="H112" s="100"/>
      <c r="I112" s="100"/>
      <c r="J112" s="100"/>
    </row>
    <row r="113" spans="1:10" s="72" customFormat="1" ht="15" customHeight="1">
      <c r="A113" s="34"/>
      <c r="B113" s="60"/>
      <c r="C113" s="60"/>
      <c r="D113" s="61"/>
      <c r="E113" s="61"/>
      <c r="F113" s="61"/>
      <c r="G113" s="61"/>
      <c r="H113" s="98"/>
      <c r="I113" s="98"/>
      <c r="J113" s="98"/>
    </row>
    <row r="114" spans="1:10" s="72" customFormat="1" ht="15" customHeight="1">
      <c r="A114" s="38"/>
      <c r="B114" s="64"/>
      <c r="C114" s="64"/>
      <c r="D114" s="65"/>
      <c r="E114" s="65"/>
      <c r="F114" s="65"/>
      <c r="G114" s="65"/>
      <c r="H114" s="101"/>
      <c r="I114" s="101"/>
      <c r="J114" s="101"/>
    </row>
    <row r="115" spans="1:10" s="72" customFormat="1" ht="15" customHeight="1">
      <c r="A115" s="38"/>
      <c r="B115" s="64"/>
      <c r="C115" s="64"/>
      <c r="D115" s="65"/>
      <c r="E115" s="65"/>
      <c r="F115" s="65"/>
      <c r="G115" s="65"/>
      <c r="H115" s="101"/>
      <c r="I115" s="101"/>
      <c r="J115" s="101"/>
    </row>
    <row r="116" spans="1:10" s="72" customFormat="1" ht="15" customHeight="1">
      <c r="A116" s="36"/>
      <c r="B116" s="62"/>
      <c r="C116" s="62"/>
      <c r="D116" s="63"/>
      <c r="E116" s="63"/>
      <c r="F116" s="63"/>
      <c r="G116" s="63"/>
      <c r="H116" s="100"/>
      <c r="I116" s="100"/>
      <c r="J116" s="100"/>
    </row>
    <row r="117" spans="1:10" s="72" customFormat="1" ht="15" customHeight="1">
      <c r="A117" s="34"/>
      <c r="B117" s="60"/>
      <c r="C117" s="60"/>
      <c r="D117" s="61"/>
      <c r="E117" s="61"/>
      <c r="F117" s="61"/>
      <c r="G117" s="61"/>
      <c r="H117" s="98"/>
      <c r="I117" s="98"/>
      <c r="J117" s="98"/>
    </row>
    <row r="118" spans="1:10" s="72" customFormat="1" ht="15" customHeight="1">
      <c r="A118" s="37"/>
      <c r="B118" s="54"/>
      <c r="C118" s="54"/>
      <c r="D118" s="35"/>
      <c r="E118" s="35"/>
      <c r="F118" s="35"/>
      <c r="G118" s="35"/>
      <c r="H118" s="99"/>
      <c r="I118" s="99"/>
      <c r="J118" s="99"/>
    </row>
    <row r="119" spans="1:10" s="72" customFormat="1" ht="15" customHeight="1">
      <c r="A119" s="34"/>
      <c r="B119" s="60"/>
      <c r="C119" s="60"/>
      <c r="D119" s="61"/>
      <c r="E119" s="61"/>
      <c r="F119" s="61"/>
      <c r="G119" s="61"/>
      <c r="H119" s="98"/>
      <c r="I119" s="98"/>
      <c r="J119" s="98"/>
    </row>
    <row r="120" spans="1:10" s="72" customFormat="1" ht="15" customHeight="1">
      <c r="A120" s="37"/>
      <c r="B120" s="54"/>
      <c r="C120" s="54"/>
      <c r="D120" s="35"/>
      <c r="E120" s="35"/>
      <c r="F120" s="35"/>
      <c r="G120" s="35"/>
      <c r="H120" s="99"/>
      <c r="I120" s="99"/>
      <c r="J120" s="99"/>
    </row>
    <row r="121" spans="1:10" s="72" customFormat="1" ht="15" customHeight="1">
      <c r="A121" s="36"/>
      <c r="B121" s="62"/>
      <c r="C121" s="62"/>
      <c r="D121" s="63"/>
      <c r="E121" s="63"/>
      <c r="F121" s="63"/>
      <c r="G121" s="63"/>
      <c r="H121" s="100"/>
      <c r="I121" s="100"/>
      <c r="J121" s="100"/>
    </row>
    <row r="122" spans="1:10" s="71" customFormat="1" ht="15" customHeight="1">
      <c r="A122" s="39"/>
      <c r="B122" s="66"/>
      <c r="C122" s="66"/>
      <c r="D122" s="61"/>
      <c r="E122" s="61"/>
      <c r="F122" s="61"/>
      <c r="G122" s="61"/>
      <c r="H122" s="102"/>
      <c r="I122" s="102"/>
      <c r="J122" s="102"/>
    </row>
    <row r="123" spans="1:10" s="71" customFormat="1" ht="15" customHeight="1">
      <c r="A123" s="77"/>
      <c r="B123" s="55"/>
      <c r="C123" s="55"/>
      <c r="D123" s="35"/>
      <c r="E123" s="35"/>
      <c r="F123" s="35"/>
      <c r="G123" s="35"/>
      <c r="H123" s="103"/>
      <c r="I123" s="103"/>
      <c r="J123" s="103"/>
    </row>
    <row r="124" spans="1:10" s="71" customFormat="1" ht="15" customHeight="1">
      <c r="A124" s="40"/>
      <c r="B124" s="67"/>
      <c r="C124" s="67"/>
      <c r="D124" s="63"/>
      <c r="E124" s="63"/>
      <c r="F124" s="63"/>
      <c r="G124" s="63"/>
      <c r="H124" s="104"/>
      <c r="I124" s="104"/>
      <c r="J124" s="104"/>
    </row>
    <row r="125" spans="1:10" s="71" customFormat="1" ht="15" customHeight="1">
      <c r="A125" s="39"/>
      <c r="B125" s="66"/>
      <c r="C125" s="66"/>
      <c r="D125" s="61"/>
      <c r="E125" s="61"/>
      <c r="F125" s="61"/>
      <c r="G125" s="61"/>
      <c r="H125" s="102"/>
      <c r="I125" s="102"/>
      <c r="J125" s="102"/>
    </row>
    <row r="126" spans="1:10" s="71" customFormat="1" ht="15" customHeight="1">
      <c r="A126" s="77"/>
      <c r="B126" s="55"/>
      <c r="C126" s="55"/>
      <c r="D126" s="35"/>
      <c r="E126" s="35"/>
      <c r="F126" s="35"/>
      <c r="G126" s="35"/>
      <c r="H126" s="103"/>
      <c r="I126" s="103"/>
      <c r="J126" s="103"/>
    </row>
    <row r="127" spans="1:10" s="71" customFormat="1" ht="15" customHeight="1">
      <c r="A127" s="77"/>
      <c r="B127" s="55"/>
      <c r="C127" s="55"/>
      <c r="D127" s="35"/>
      <c r="E127" s="35"/>
      <c r="F127" s="35"/>
      <c r="G127" s="35"/>
      <c r="H127" s="103"/>
      <c r="I127" s="103"/>
      <c r="J127" s="103"/>
    </row>
    <row r="128" spans="1:10" s="71" customFormat="1" ht="15" customHeight="1">
      <c r="A128" s="77"/>
      <c r="B128" s="55"/>
      <c r="C128" s="55"/>
      <c r="D128" s="35"/>
      <c r="E128" s="35"/>
      <c r="F128" s="35"/>
      <c r="G128" s="35"/>
      <c r="H128" s="103"/>
      <c r="I128" s="103"/>
      <c r="J128" s="103"/>
    </row>
    <row r="129" spans="1:10" s="71" customFormat="1" ht="15" customHeight="1">
      <c r="A129" s="77"/>
      <c r="B129" s="55"/>
      <c r="C129" s="55"/>
      <c r="D129" s="35"/>
      <c r="E129" s="35"/>
      <c r="F129" s="35"/>
      <c r="G129" s="35"/>
      <c r="H129" s="103"/>
      <c r="I129" s="103"/>
      <c r="J129" s="103"/>
    </row>
    <row r="130" spans="1:10" s="71" customFormat="1" ht="15" customHeight="1">
      <c r="A130" s="78"/>
      <c r="B130" s="56"/>
      <c r="C130" s="56"/>
      <c r="D130" s="27"/>
      <c r="E130" s="27"/>
      <c r="F130" s="27"/>
      <c r="G130" s="27"/>
      <c r="H130" s="105"/>
      <c r="I130" s="105"/>
      <c r="J130" s="105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56"/>
      <c r="C147" s="56"/>
      <c r="D147" s="27"/>
      <c r="E147" s="27"/>
      <c r="F147" s="27"/>
      <c r="G147" s="27"/>
      <c r="H147" s="105"/>
      <c r="I147" s="105"/>
      <c r="J147" s="105"/>
    </row>
    <row r="148" spans="1:10" s="71" customFormat="1" ht="15" customHeight="1">
      <c r="A148" s="78"/>
      <c r="B148" s="56"/>
      <c r="C148" s="56"/>
      <c r="D148" s="27"/>
      <c r="E148" s="27"/>
      <c r="F148" s="27"/>
      <c r="G148" s="27"/>
      <c r="H148" s="105"/>
      <c r="I148" s="105"/>
      <c r="J148" s="105"/>
    </row>
    <row r="149" spans="1:10" s="71" customFormat="1" ht="15" customHeight="1">
      <c r="A149" s="78"/>
      <c r="B149" s="56"/>
      <c r="C149" s="56"/>
      <c r="D149" s="27"/>
      <c r="E149" s="27"/>
      <c r="F149" s="27"/>
      <c r="G149" s="27"/>
      <c r="H149" s="105"/>
      <c r="I149" s="105"/>
      <c r="J149" s="105"/>
    </row>
    <row r="150" spans="1:10" s="71" customFormat="1" ht="15" customHeight="1">
      <c r="A150" s="78"/>
      <c r="B150" s="56"/>
      <c r="C150" s="56"/>
      <c r="D150" s="27"/>
      <c r="E150" s="27"/>
      <c r="F150" s="27"/>
      <c r="G150" s="27"/>
      <c r="H150" s="105"/>
      <c r="I150" s="105"/>
      <c r="J150" s="105"/>
    </row>
    <row r="151" spans="1:10" s="71" customFormat="1" ht="15" customHeight="1">
      <c r="A151" s="78"/>
      <c r="B151" s="56"/>
      <c r="C151" s="56"/>
      <c r="D151" s="27"/>
      <c r="E151" s="27"/>
      <c r="F151" s="27"/>
      <c r="G151" s="27"/>
      <c r="H151" s="105"/>
      <c r="I151" s="105"/>
      <c r="J151" s="105"/>
    </row>
    <row r="152" spans="1:10" s="71" customFormat="1" ht="15" customHeight="1">
      <c r="A152" s="78"/>
      <c r="B152" s="56"/>
      <c r="C152" s="56"/>
      <c r="D152" s="27"/>
      <c r="E152" s="27"/>
      <c r="F152" s="27"/>
      <c r="G152" s="27"/>
      <c r="H152" s="105"/>
      <c r="I152" s="105"/>
      <c r="J152" s="105"/>
    </row>
    <row r="153" spans="1:10" s="71" customFormat="1" ht="15" customHeight="1">
      <c r="A153" s="78"/>
      <c r="B153" s="56"/>
      <c r="C153" s="56"/>
      <c r="D153" s="27"/>
      <c r="E153" s="27"/>
      <c r="F153" s="27"/>
      <c r="G153" s="27"/>
      <c r="H153" s="105"/>
      <c r="I153" s="105"/>
      <c r="J153" s="105"/>
    </row>
    <row r="154" spans="1:10" s="71" customFormat="1" ht="15" customHeight="1">
      <c r="A154" s="78"/>
      <c r="B154" s="56"/>
      <c r="C154" s="56"/>
      <c r="D154" s="27"/>
      <c r="E154" s="27"/>
      <c r="F154" s="27"/>
      <c r="G154" s="27"/>
      <c r="H154" s="105"/>
      <c r="I154" s="105"/>
      <c r="J154" s="105"/>
    </row>
    <row r="155" spans="1:10" s="71" customFormat="1" ht="15" customHeight="1">
      <c r="A155" s="78"/>
      <c r="B155" s="56"/>
      <c r="C155" s="56"/>
      <c r="D155" s="27"/>
      <c r="E155" s="27"/>
      <c r="F155" s="27"/>
      <c r="G155" s="27"/>
      <c r="H155" s="105"/>
      <c r="I155" s="105"/>
      <c r="J155" s="105"/>
    </row>
    <row r="156" spans="1:10" s="71" customFormat="1" ht="15" customHeight="1">
      <c r="A156" s="78"/>
      <c r="B156" s="56"/>
      <c r="C156" s="56"/>
      <c r="D156" s="27"/>
      <c r="E156" s="27"/>
      <c r="F156" s="27"/>
      <c r="G156" s="27"/>
      <c r="H156" s="105"/>
      <c r="I156" s="105"/>
      <c r="J156" s="105"/>
    </row>
    <row r="157" spans="1:10" s="71" customFormat="1" ht="15" customHeight="1">
      <c r="A157" s="78"/>
      <c r="B157" s="56"/>
      <c r="C157" s="56"/>
      <c r="D157" s="27"/>
      <c r="E157" s="27"/>
      <c r="F157" s="27"/>
      <c r="G157" s="27"/>
      <c r="H157" s="105"/>
      <c r="I157" s="105"/>
      <c r="J157" s="105"/>
    </row>
    <row r="158" spans="1:10" s="71" customFormat="1" ht="15" customHeight="1">
      <c r="A158" s="78"/>
      <c r="B158" s="56"/>
      <c r="C158" s="56"/>
      <c r="D158" s="27"/>
      <c r="E158" s="27"/>
      <c r="F158" s="27"/>
      <c r="G158" s="27"/>
      <c r="H158" s="105"/>
      <c r="I158" s="105"/>
      <c r="J158" s="105"/>
    </row>
    <row r="159" spans="1:10" s="71" customFormat="1" ht="15" customHeight="1">
      <c r="A159" s="78"/>
      <c r="B159" s="56"/>
      <c r="C159" s="56"/>
      <c r="D159" s="27"/>
      <c r="E159" s="27"/>
      <c r="F159" s="27"/>
      <c r="G159" s="27"/>
      <c r="H159" s="105"/>
      <c r="I159" s="105"/>
      <c r="J159" s="105"/>
    </row>
    <row r="160" spans="1:10" s="71" customFormat="1" ht="15" customHeight="1">
      <c r="A160" s="78"/>
      <c r="B160" s="56"/>
      <c r="C160" s="56"/>
      <c r="D160" s="27"/>
      <c r="E160" s="27"/>
      <c r="F160" s="27"/>
      <c r="G160" s="27"/>
      <c r="H160" s="105"/>
      <c r="I160" s="105"/>
      <c r="J160" s="105"/>
    </row>
    <row r="161" spans="1:10" s="71" customFormat="1" ht="15" customHeight="1">
      <c r="A161" s="78"/>
      <c r="B161" s="56"/>
      <c r="C161" s="56"/>
      <c r="D161" s="27"/>
      <c r="E161" s="27"/>
      <c r="F161" s="27"/>
      <c r="G161" s="27"/>
      <c r="H161" s="105"/>
      <c r="I161" s="105"/>
      <c r="J161" s="105"/>
    </row>
    <row r="162" spans="1:10" s="71" customFormat="1" ht="15" customHeight="1">
      <c r="A162" s="78"/>
      <c r="B162" s="41"/>
      <c r="C162" s="41"/>
      <c r="D162" s="75"/>
      <c r="E162" s="75"/>
      <c r="F162" s="75"/>
      <c r="G162" s="75"/>
      <c r="H162" s="106"/>
      <c r="I162" s="106"/>
      <c r="J162" s="106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1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1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1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1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1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1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1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1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1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1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1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1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1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1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1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9.7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spans="1:10" s="71" customFormat="1" ht="9.75" customHeight="1">
      <c r="A1908" s="78"/>
      <c r="B1908" s="41"/>
      <c r="C1908" s="41"/>
      <c r="D1908" s="75"/>
      <c r="E1908" s="75"/>
      <c r="F1908" s="75"/>
      <c r="G1908" s="75"/>
      <c r="H1908" s="106"/>
      <c r="I1908" s="106"/>
      <c r="J1908" s="106"/>
    </row>
    <row r="1909" spans="1:10" s="71" customFormat="1" ht="9.75" customHeight="1">
      <c r="A1909" s="78"/>
      <c r="B1909" s="41"/>
      <c r="C1909" s="41"/>
      <c r="D1909" s="75"/>
      <c r="E1909" s="75"/>
      <c r="F1909" s="75"/>
      <c r="G1909" s="75"/>
      <c r="H1909" s="106"/>
      <c r="I1909" s="106"/>
      <c r="J1909" s="106"/>
    </row>
    <row r="1910" spans="1:10" s="71" customFormat="1" ht="9.75" customHeight="1">
      <c r="A1910" s="78"/>
      <c r="B1910" s="41"/>
      <c r="C1910" s="41"/>
      <c r="D1910" s="75"/>
      <c r="E1910" s="75"/>
      <c r="F1910" s="75"/>
      <c r="G1910" s="75"/>
      <c r="H1910" s="106"/>
      <c r="I1910" s="106"/>
      <c r="J1910" s="106"/>
    </row>
    <row r="1911" spans="1:10" s="71" customFormat="1" ht="9.75" customHeight="1">
      <c r="A1911" s="78"/>
      <c r="B1911" s="41"/>
      <c r="C1911" s="41"/>
      <c r="D1911" s="75"/>
      <c r="E1911" s="75"/>
      <c r="F1911" s="75"/>
      <c r="G1911" s="75"/>
      <c r="H1911" s="106"/>
      <c r="I1911" s="106"/>
      <c r="J1911" s="106"/>
    </row>
    <row r="1912" spans="1:10" s="71" customFormat="1" ht="9.75" customHeight="1">
      <c r="A1912" s="78"/>
      <c r="B1912" s="41"/>
      <c r="C1912" s="41"/>
      <c r="D1912" s="75"/>
      <c r="E1912" s="75"/>
      <c r="F1912" s="75"/>
      <c r="G1912" s="75"/>
      <c r="H1912" s="106"/>
      <c r="I1912" s="106"/>
      <c r="J1912" s="106"/>
    </row>
    <row r="1913" spans="1:10" s="71" customFormat="1" ht="9.75" customHeight="1">
      <c r="A1913" s="78"/>
      <c r="B1913" s="41"/>
      <c r="C1913" s="41"/>
      <c r="D1913" s="75"/>
      <c r="E1913" s="75"/>
      <c r="F1913" s="75"/>
      <c r="G1913" s="75"/>
      <c r="H1913" s="106"/>
      <c r="I1913" s="106"/>
      <c r="J1913" s="106"/>
    </row>
    <row r="1914" spans="1:10" s="71" customFormat="1" ht="9.75" customHeight="1">
      <c r="A1914" s="78"/>
      <c r="B1914" s="41"/>
      <c r="C1914" s="41"/>
      <c r="D1914" s="75"/>
      <c r="E1914" s="75"/>
      <c r="F1914" s="75"/>
      <c r="G1914" s="75"/>
      <c r="H1914" s="106"/>
      <c r="I1914" s="106"/>
      <c r="J1914" s="106"/>
    </row>
    <row r="1915" spans="1:10" s="71" customFormat="1" ht="9.75" customHeight="1">
      <c r="A1915" s="78"/>
      <c r="B1915" s="41"/>
      <c r="C1915" s="41"/>
      <c r="D1915" s="75"/>
      <c r="E1915" s="75"/>
      <c r="F1915" s="75"/>
      <c r="G1915" s="75"/>
      <c r="H1915" s="106"/>
      <c r="I1915" s="106"/>
      <c r="J1915" s="106"/>
    </row>
    <row r="1916" spans="1:10" s="71" customFormat="1" ht="9.75" customHeight="1">
      <c r="A1916" s="78"/>
      <c r="B1916" s="41"/>
      <c r="C1916" s="41"/>
      <c r="D1916" s="75"/>
      <c r="E1916" s="75"/>
      <c r="F1916" s="75"/>
      <c r="G1916" s="75"/>
      <c r="H1916" s="106"/>
      <c r="I1916" s="106"/>
      <c r="J1916" s="106"/>
    </row>
    <row r="1917" spans="1:10" s="71" customFormat="1" ht="9.75" customHeight="1">
      <c r="A1917" s="78"/>
      <c r="B1917" s="41"/>
      <c r="C1917" s="41"/>
      <c r="D1917" s="75"/>
      <c r="E1917" s="75"/>
      <c r="F1917" s="75"/>
      <c r="G1917" s="75"/>
      <c r="H1917" s="106"/>
      <c r="I1917" s="106"/>
      <c r="J1917" s="106"/>
    </row>
    <row r="1918" spans="1:10" s="71" customFormat="1" ht="9.75" customHeight="1">
      <c r="A1918" s="78"/>
      <c r="B1918" s="41"/>
      <c r="C1918" s="41"/>
      <c r="D1918" s="75"/>
      <c r="E1918" s="75"/>
      <c r="F1918" s="75"/>
      <c r="G1918" s="75"/>
      <c r="H1918" s="106"/>
      <c r="I1918" s="106"/>
      <c r="J1918" s="106"/>
    </row>
    <row r="1919" spans="1:10" s="71" customFormat="1" ht="9.75" customHeight="1">
      <c r="A1919" s="78"/>
      <c r="B1919" s="41"/>
      <c r="C1919" s="41"/>
      <c r="D1919" s="75"/>
      <c r="E1919" s="75"/>
      <c r="F1919" s="75"/>
      <c r="G1919" s="75"/>
      <c r="H1919" s="106"/>
      <c r="I1919" s="106"/>
      <c r="J1919" s="106"/>
    </row>
    <row r="1920" spans="1:10" s="71" customFormat="1" ht="9.75" customHeight="1">
      <c r="A1920" s="78"/>
      <c r="B1920" s="41"/>
      <c r="C1920" s="41"/>
      <c r="D1920" s="75"/>
      <c r="E1920" s="75"/>
      <c r="F1920" s="75"/>
      <c r="G1920" s="75"/>
      <c r="H1920" s="106"/>
      <c r="I1920" s="106"/>
      <c r="J1920" s="106"/>
    </row>
    <row r="1921" spans="1:10" s="71" customFormat="1" ht="9.75" customHeight="1">
      <c r="A1921" s="78"/>
      <c r="B1921" s="41"/>
      <c r="C1921" s="41"/>
      <c r="D1921" s="75"/>
      <c r="E1921" s="75"/>
      <c r="F1921" s="75"/>
      <c r="G1921" s="75"/>
      <c r="H1921" s="106"/>
      <c r="I1921" s="106"/>
      <c r="J1921" s="106"/>
    </row>
    <row r="1922" spans="1:10" s="71" customFormat="1" ht="9.75" customHeight="1">
      <c r="A1922" s="78"/>
      <c r="B1922" s="41"/>
      <c r="C1922" s="41"/>
      <c r="D1922" s="75"/>
      <c r="E1922" s="75"/>
      <c r="F1922" s="75"/>
      <c r="G1922" s="75"/>
      <c r="H1922" s="106"/>
      <c r="I1922" s="106"/>
      <c r="J1922" s="106"/>
    </row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ht="9.75" customHeight="1"/>
    <row r="9358" ht="9.75" customHeight="1"/>
    <row r="9359" ht="9.75" customHeight="1"/>
    <row r="9360" ht="9.75" customHeight="1"/>
    <row r="9361" ht="9.75" customHeight="1"/>
    <row r="9362" ht="9.75" customHeight="1"/>
    <row r="9363" ht="9.75" customHeight="1"/>
    <row r="9364" ht="9.75" customHeight="1"/>
    <row r="9365" ht="9.75" customHeight="1"/>
    <row r="9366" ht="9.75" customHeight="1"/>
    <row r="9367" ht="9.75" customHeight="1"/>
    <row r="9368" spans="8:10" ht="15">
      <c r="H9368" s="106">
        <v>124776400</v>
      </c>
      <c r="I9368" s="106">
        <v>124776400</v>
      </c>
      <c r="J9368" s="106">
        <v>124776400</v>
      </c>
    </row>
  </sheetData>
  <mergeCells count="50">
    <mergeCell ref="L98:L99"/>
    <mergeCell ref="L100:L101"/>
    <mergeCell ref="L102:L103"/>
    <mergeCell ref="H8:L8"/>
    <mergeCell ref="L94:L95"/>
    <mergeCell ref="L96:L97"/>
    <mergeCell ref="L82:L83"/>
    <mergeCell ref="L84:L85"/>
    <mergeCell ref="L86:L87"/>
    <mergeCell ref="L78:L79"/>
    <mergeCell ref="L80:L81"/>
    <mergeCell ref="L68:L69"/>
    <mergeCell ref="L70:L71"/>
    <mergeCell ref="L58:L59"/>
    <mergeCell ref="L50:L51"/>
    <mergeCell ref="L52:L53"/>
    <mergeCell ref="L40:L41"/>
    <mergeCell ref="L38:L39"/>
    <mergeCell ref="L9:L10"/>
    <mergeCell ref="B51:C51"/>
    <mergeCell ref="B69:C69"/>
    <mergeCell ref="B100:C100"/>
    <mergeCell ref="B99:C99"/>
    <mergeCell ref="B82:C82"/>
    <mergeCell ref="B80:C80"/>
    <mergeCell ref="B84:C84"/>
    <mergeCell ref="B86:C86"/>
    <mergeCell ref="B85:C85"/>
    <mergeCell ref="B87:C87"/>
    <mergeCell ref="D5:H5"/>
    <mergeCell ref="D6:H6"/>
    <mergeCell ref="B7:J7"/>
    <mergeCell ref="B59:C59"/>
    <mergeCell ref="B58:C58"/>
    <mergeCell ref="B40:C40"/>
    <mergeCell ref="B39:C39"/>
    <mergeCell ref="B52:C52"/>
    <mergeCell ref="B27:C27"/>
    <mergeCell ref="D1:H1"/>
    <mergeCell ref="D2:H2"/>
    <mergeCell ref="D3:H3"/>
    <mergeCell ref="D4:H4"/>
    <mergeCell ref="B24:C24"/>
    <mergeCell ref="B25:C25"/>
    <mergeCell ref="B26:C26"/>
    <mergeCell ref="K9:K10"/>
    <mergeCell ref="E9:E10"/>
    <mergeCell ref="B9:C10"/>
    <mergeCell ref="D9:D10"/>
    <mergeCell ref="H9:J10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6" r:id="rId1"/>
  <rowBreaks count="2" manualBreakCount="2">
    <brk id="41" min="1" max="11" man="1"/>
    <brk id="70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2015-10-28T11:56:58Z</cp:lastPrinted>
  <dcterms:created xsi:type="dcterms:W3CDTF">2007-11-03T11:10:45Z</dcterms:created>
  <dcterms:modified xsi:type="dcterms:W3CDTF">2016-04-25T10:57:51Z</dcterms:modified>
  <cp:category/>
  <cp:version/>
  <cp:contentType/>
  <cp:contentStatus/>
</cp:coreProperties>
</file>